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rrfeu365.sharepoint.com/SPORO/Shared Documents/ITP ZA OTOKE/9_SPORAZUMI O PROVEDBI TS-A/ZŽ/Veće izmjene/Dokumentacija za pred-odabir/Dokumentacija za pred-odabir_final/"/>
    </mc:Choice>
  </mc:AlternateContent>
  <xr:revisionPtr revIDLastSave="3" documentId="8_{A65ABB59-EE60-4004-8B2C-33BBB88D1FB5}" xr6:coauthVersionLast="47" xr6:coauthVersionMax="47" xr10:uidLastSave="{7E14742E-96C4-41E9-A18A-FEA61A35677E}"/>
  <bookViews>
    <workbookView xWindow="-28920" yWindow="-120" windowWidth="29040" windowHeight="15840" firstSheet="1" activeTab="1" xr2:uid="{00000000-000D-0000-FFFF-FFFF00000000}"/>
  </bookViews>
  <sheets>
    <sheet name="P i PC - tabl i graf" sheetId="3" state="hidden" r:id="rId1"/>
    <sheet name="Projekti" sheetId="10" r:id="rId2"/>
    <sheet name="Prioriteti_tabl i graf" sheetId="1" state="hidden" r:id="rId3"/>
    <sheet name="Posebni ciljevi_tabl i graf" sheetId="2" state="hidden" r:id="rId4"/>
    <sheet name="P1 - mjere" sheetId="6" state="hidden" r:id="rId5"/>
    <sheet name="P2 - mjere" sheetId="7" state="hidden" r:id="rId6"/>
    <sheet name="P3 - mjere" sheetId="8" state="hidden" r:id="rId7"/>
    <sheet name="P4 - mjere" sheetId="9" state="hidden" r:id="rId8"/>
    <sheet name="21 01 21" sheetId="4" state="hidden" r:id="rId9"/>
    <sheet name="Rekapitulacija" sheetId="5" state="hidden" r:id="rId10"/>
  </sheets>
  <definedNames>
    <definedName name="_xlnm._FilterDatabase" localSheetId="1">Projekti!$A$2:$H$11</definedName>
    <definedName name="_xlnm.Print_Area" localSheetId="1">Projekti!$A$1:$I$32</definedName>
    <definedName name="_xlnm.Print_Titles" localSheetId="1">Projekti!$A:$A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J12" i="3"/>
  <c r="H12" i="3"/>
  <c r="D6" i="3"/>
  <c r="H11" i="5"/>
  <c r="H10" i="5"/>
  <c r="H9" i="5"/>
  <c r="H13" i="5"/>
  <c r="H7" i="5"/>
  <c r="H8" i="5"/>
  <c r="G11" i="5"/>
  <c r="B11" i="5"/>
  <c r="C11" i="5"/>
  <c r="D11" i="5"/>
  <c r="I11" i="5"/>
  <c r="E11" i="5"/>
  <c r="F11" i="5"/>
  <c r="G10" i="5"/>
  <c r="G9" i="5"/>
  <c r="G8" i="5"/>
  <c r="G7" i="5"/>
  <c r="G6" i="5"/>
  <c r="G12" i="5"/>
  <c r="F10" i="5"/>
  <c r="F9" i="5"/>
  <c r="F8" i="5"/>
  <c r="F7" i="5"/>
  <c r="E10" i="5"/>
  <c r="D10" i="5"/>
  <c r="C10" i="5"/>
  <c r="B10" i="5"/>
  <c r="E9" i="5"/>
  <c r="E13" i="5"/>
  <c r="E8" i="5"/>
  <c r="E7" i="5"/>
  <c r="D9" i="5"/>
  <c r="D13" i="5"/>
  <c r="D8" i="5"/>
  <c r="D7" i="5"/>
  <c r="D6" i="5"/>
  <c r="C9" i="5"/>
  <c r="C13" i="5"/>
  <c r="C8" i="5"/>
  <c r="C12" i="5"/>
  <c r="C7" i="5"/>
  <c r="B9" i="5"/>
  <c r="B8" i="5"/>
  <c r="B7" i="5"/>
  <c r="B13" i="5"/>
  <c r="I18" i="4"/>
  <c r="H18" i="4"/>
  <c r="G18" i="4"/>
  <c r="F18" i="4"/>
  <c r="E18" i="4"/>
  <c r="D18" i="4"/>
  <c r="C18" i="4"/>
  <c r="J15" i="4"/>
  <c r="J13" i="4"/>
  <c r="J28" i="4"/>
  <c r="I27" i="4"/>
  <c r="J27" i="4"/>
  <c r="J26" i="4"/>
  <c r="J25" i="4"/>
  <c r="J24" i="4"/>
  <c r="J23" i="4"/>
  <c r="J22" i="4"/>
  <c r="J21" i="4"/>
  <c r="J20" i="4"/>
  <c r="J19" i="4"/>
  <c r="J14" i="4"/>
  <c r="I12" i="4"/>
  <c r="H6" i="5"/>
  <c r="G12" i="4"/>
  <c r="F6" i="5"/>
  <c r="F12" i="5"/>
  <c r="F12" i="4"/>
  <c r="E6" i="5"/>
  <c r="E12" i="5"/>
  <c r="D12" i="4"/>
  <c r="C6" i="5"/>
  <c r="C12" i="4"/>
  <c r="B6" i="5"/>
  <c r="J11" i="4"/>
  <c r="J10" i="4"/>
  <c r="J9" i="4"/>
  <c r="J8" i="4"/>
  <c r="J7" i="4"/>
  <c r="J6" i="4"/>
  <c r="J5" i="4"/>
  <c r="J4" i="4"/>
  <c r="J3" i="4"/>
  <c r="J2" i="4"/>
  <c r="B6" i="3"/>
  <c r="I8" i="5"/>
  <c r="F13" i="5"/>
  <c r="G13" i="5"/>
  <c r="I9" i="5"/>
  <c r="J18" i="4"/>
  <c r="J12" i="4"/>
  <c r="D7" i="1"/>
  <c r="E9" i="9"/>
  <c r="C9" i="9"/>
  <c r="E11" i="8"/>
  <c r="C11" i="8"/>
  <c r="E9" i="7"/>
  <c r="C9" i="7"/>
  <c r="E7" i="6"/>
  <c r="C7" i="6"/>
  <c r="E14" i="2"/>
  <c r="C14" i="2"/>
  <c r="I6" i="5"/>
  <c r="I10" i="5"/>
  <c r="D12" i="5"/>
  <c r="H12" i="5"/>
  <c r="I13" i="5"/>
  <c r="I7" i="5"/>
  <c r="B12" i="5"/>
  <c r="I12" i="5"/>
</calcChain>
</file>

<file path=xl/sharedStrings.xml><?xml version="1.0" encoding="utf-8"?>
<sst xmlns="http://schemas.openxmlformats.org/spreadsheetml/2006/main" count="158" uniqueCount="103">
  <si>
    <t>Broj projekata</t>
  </si>
  <si>
    <t xml:space="preserve">Ukupne procijenjene vrijednosti </t>
  </si>
  <si>
    <t>Ukupne procijenjene vrijednosti</t>
  </si>
  <si>
    <t>Prioritet 1. Kvaliteta življenja i dostupnost javnih usluga na otocima</t>
  </si>
  <si>
    <t>PC 1.1.</t>
  </si>
  <si>
    <t>Prioritet 2. Održivi razvoj otočnog gospodarstva</t>
  </si>
  <si>
    <t>PC 1.2.</t>
  </si>
  <si>
    <t>Prioritet 3. Pametno i održivo upravljanje otočnim resursima i okolišem</t>
  </si>
  <si>
    <t>PC 2.1.</t>
  </si>
  <si>
    <t>Prioritet 4. Mobilnost i povezivost otočnog prostora</t>
  </si>
  <si>
    <t>PC 2.2.</t>
  </si>
  <si>
    <t xml:space="preserve">UKUPNO </t>
  </si>
  <si>
    <t>PC 3.1.</t>
  </si>
  <si>
    <t>PC 3.2.</t>
  </si>
  <si>
    <t>PC 3.3.</t>
  </si>
  <si>
    <t>PC 3.4.</t>
  </si>
  <si>
    <t>PC 4.1.</t>
  </si>
  <si>
    <t>PC 4.2.</t>
  </si>
  <si>
    <t xml:space="preserve">*  Od ukupno 963 projekta  - 13 projekta bez procijenjenih vrijednosti (na razini ideje)  </t>
  </si>
  <si>
    <t xml:space="preserve">Naziv projekta </t>
  </si>
  <si>
    <t>Prioriteti</t>
  </si>
  <si>
    <t>Ukupne procjenjene vrijednosti</t>
  </si>
  <si>
    <t>UKUPNO</t>
  </si>
  <si>
    <t xml:space="preserve">Posebni ciljevi </t>
  </si>
  <si>
    <t>1.1 Unapređenje kvalitete i dostupnosti zdravstvenih i  socijalnih usluga stanovnicima otoka</t>
  </si>
  <si>
    <t>1.2 Jačanje ljudskih potencijala u funkciji demografske i gospodarske revitalizacije otoka</t>
  </si>
  <si>
    <t>2.1 Poticanje poduzetničkog okruženja i jačanje konkurentnosti otočnog gospodarstva</t>
  </si>
  <si>
    <t>2.2. Povećanje prepoznatljivosti otočnih proizvoda i usluga</t>
  </si>
  <si>
    <t>3.1 Povećanje dostupnosti komunalne infrastrukture i unapređenje sustava održivog gospodarenja otpadom</t>
  </si>
  <si>
    <t>3.2 Razvoj i poticanje izgradnje sustava obnovljivih izvora energije, uporabe čiste energije i energetske učinkovitosti</t>
  </si>
  <si>
    <t>3.3. Zaštita prirode i okoliša, prevencija rizika te ublažavanje posljedica i jačanje otpornosti na klimatske promjene</t>
  </si>
  <si>
    <t>3.4. Održivo korištenje i revitalizacija ukupnog otočnog prostora, kulturne baštine i otočnog identiteta</t>
  </si>
  <si>
    <t xml:space="preserve">4.1. Unapređenje IKT infrastrukture na otocima i digitalizacija </t>
  </si>
  <si>
    <t>4.2. Poboljšanje otočne povezanosti</t>
  </si>
  <si>
    <t>P1_MJERE</t>
  </si>
  <si>
    <t>1.1.1. Jačanje zdravstvene zaštite na otocima</t>
  </si>
  <si>
    <t>1.1.2. Poboljšanje socijalnih usluga na otocima</t>
  </si>
  <si>
    <t>1.2.1. Unaprjeđenje odgojno-obrazovne infrastrukture i usluga te poticanje uključivanja otočnog stanovništva u sustav obrazovanja i znanosti</t>
  </si>
  <si>
    <t>1.2.2. Unaprjeđenje društveno-gospodarskog razvoja otoka kroz programe lokalne zajednice i potpore deficitarnim zanimanjima</t>
  </si>
  <si>
    <t xml:space="preserve"> </t>
  </si>
  <si>
    <t>P2_MJERE</t>
  </si>
  <si>
    <t>2.1.1. Unaprjeđenje poduzetničke klime i poduzetničkog kapaciteta na otocima</t>
  </si>
  <si>
    <t>2.1.2. Poticanje stvaranja dodane vrijednosti prilagodbom tradicionalnih djelatnosti na otocima</t>
  </si>
  <si>
    <t>2.1.3. Jačanje gospodarstva na otocima primjenom novih tehnologija i znanosti te razvojem inovacija</t>
  </si>
  <si>
    <t xml:space="preserve">2.2.1.  Povećanje zastupljenosti otočnih proizvoda u sustavima kvalitete </t>
  </si>
  <si>
    <t>2.2.2. Poticanje kreativne i kulturne industrije na otocima</t>
  </si>
  <si>
    <t>2.2.3. Održivi razvoj turizma na otocima</t>
  </si>
  <si>
    <t>P3_MJERE</t>
  </si>
  <si>
    <t>3.1.1. Poticanje održivog razvoja sustava vodoopskrbe i odvodnje na otocima</t>
  </si>
  <si>
    <t>3.1.2. Unaprjeđenje sustava gospodarenja otpadom na otocima i prelazak na kružno gospodarstvo</t>
  </si>
  <si>
    <t>3.2.1. Unaprjeđenje opskrbe energijom i poticanje korištenja obnovljivih izvora energije na otocima</t>
  </si>
  <si>
    <t>3.2.2. Poticanje energetske učinkovitosti na otocima</t>
  </si>
  <si>
    <t>3.3.1. Unaprjeđenje zaštite i upravljanja prirodnim resursima i okolišem na otocima</t>
  </si>
  <si>
    <t>3.3.2. Jačanje spremnosti i otpornosti otoka na prirodne nepogode i utjecaj klimatskih promjena</t>
  </si>
  <si>
    <t>3.4.1. Valorizacija kulturne baštine i kulturnog krajolika na otocima</t>
  </si>
  <si>
    <t>3.4.2. Unaprjeđenje infrastrukture za sportsku, rekreativnu i ostalu javnu namjenu na otocima</t>
  </si>
  <si>
    <t>4.1.1. Povećanje dostupnosti širokopojasnog pristupa internetu na otocima</t>
  </si>
  <si>
    <t>4.1.2. Digitalizacija javnih usluga i upravljanja javnim resursima</t>
  </si>
  <si>
    <t>4.2.1. Unaprjeđenje pomorskog prometa na otocima</t>
  </si>
  <si>
    <t>4.2.2. Unaprjeđenje cestovnog prometa na otocima</t>
  </si>
  <si>
    <t>4.2.3. Unaprjeđenje zračnog prometa na otocima</t>
  </si>
  <si>
    <t>4.2.4. Povećanje sigurnosti i razvoj intermodalnog prometnog sustava na otocima</t>
  </si>
  <si>
    <t>POTREBE</t>
  </si>
  <si>
    <t>DNŽ</t>
  </si>
  <si>
    <t>PGŽ</t>
  </si>
  <si>
    <t>ŠKŽ</t>
  </si>
  <si>
    <t>LSŽ</t>
  </si>
  <si>
    <t>IŽ</t>
  </si>
  <si>
    <t>ZŽ</t>
  </si>
  <si>
    <t>SDŽ</t>
  </si>
  <si>
    <t>Ukupno</t>
  </si>
  <si>
    <t xml:space="preserve">BROJ PROJEKATA </t>
  </si>
  <si>
    <t xml:space="preserve">Broj projekata 
UKUPNO (BEZ GROBLJA) </t>
  </si>
  <si>
    <t xml:space="preserve">Procijenjene Vrijednosti </t>
  </si>
  <si>
    <t xml:space="preserve">Groblja i mrtvačnice  </t>
  </si>
  <si>
    <t xml:space="preserve">Zasebna lista </t>
  </si>
  <si>
    <t>SVUKUPNO</t>
  </si>
  <si>
    <t>Vrijednosti</t>
  </si>
  <si>
    <t>Opis</t>
  </si>
  <si>
    <t xml:space="preserve">Ž U P A N I J A </t>
  </si>
  <si>
    <t>Dubrovačko-neretvanska</t>
  </si>
  <si>
    <t>Primorsko-
goranska</t>
  </si>
  <si>
    <t>Šibensko-
kninska</t>
  </si>
  <si>
    <t>Ličko-
senjska</t>
  </si>
  <si>
    <t>Istarska</t>
  </si>
  <si>
    <t>Zadarska</t>
  </si>
  <si>
    <t>Splitsko-
dalmatinska</t>
  </si>
  <si>
    <t>Procijenjena vrijednost</t>
  </si>
  <si>
    <t>Broj projekata - Groblja i mrtvačnice</t>
  </si>
  <si>
    <t>Procijenjena vrijednost - Groblja i mrtvačnice</t>
  </si>
  <si>
    <t>Broj projekata - Zasebna lista</t>
  </si>
  <si>
    <t>Procijenjena vrijednost - Zasebna lista</t>
  </si>
  <si>
    <t>SVEUKUPNO - Broj projekata:</t>
  </si>
  <si>
    <t>SVEUKUPNO - Procijenjena vrijednost:</t>
  </si>
  <si>
    <t>OIB prijavitelja</t>
  </si>
  <si>
    <t>Adresa prijavitelja</t>
  </si>
  <si>
    <t>Podaci o partnerima na projektu (naziv partnera, adresa partnera i OIB partnera)</t>
  </si>
  <si>
    <t>Naziv prijavitelja</t>
  </si>
  <si>
    <t>Procijenjeni iznos bespovratnih sredstava ITP-a
 (u EUR)</t>
  </si>
  <si>
    <t>Procjenjena ukupna vrijednost projekta 
 (u EUR)</t>
  </si>
  <si>
    <t>Rd. broj</t>
  </si>
  <si>
    <t>Ostvareni broj bodova</t>
  </si>
  <si>
    <t>Obrazac 2. Popis mogućih prijavitelja i projektnih prijedloga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</si>
</sst>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40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/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4" fontId="0" fillId="3" borderId="0" xfId="0" applyNumberFormat="1" applyFill="1"/>
    <xf numFmtId="4" fontId="2" fillId="5" borderId="0" xfId="0" applyNumberFormat="1" applyFont="1" applyFill="1"/>
    <xf numFmtId="0" fontId="2" fillId="3" borderId="0" xfId="0" applyFont="1" applyFill="1"/>
    <xf numFmtId="4" fontId="2" fillId="3" borderId="0" xfId="0" applyNumberFormat="1" applyFont="1" applyFill="1"/>
    <xf numFmtId="0" fontId="4" fillId="0" borderId="0" xfId="0" applyFont="1"/>
    <xf numFmtId="4" fontId="0" fillId="6" borderId="0" xfId="0" applyNumberFormat="1" applyFill="1"/>
    <xf numFmtId="0" fontId="0" fillId="6" borderId="0" xfId="0" applyFill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/>
    <xf numFmtId="4" fontId="0" fillId="7" borderId="0" xfId="0" applyNumberFormat="1" applyFill="1"/>
    <xf numFmtId="4" fontId="1" fillId="7" borderId="0" xfId="0" applyNumberFormat="1" applyFont="1" applyFill="1"/>
    <xf numFmtId="0" fontId="1" fillId="9" borderId="0" xfId="0" applyFont="1" applyFill="1" applyAlignment="1">
      <alignment horizontal="center"/>
    </xf>
    <xf numFmtId="0" fontId="0" fillId="8" borderId="1" xfId="0" applyFill="1" applyBorder="1" applyAlignment="1">
      <alignment horizontal="center"/>
    </xf>
    <xf numFmtId="4" fontId="0" fillId="8" borderId="0" xfId="0" applyNumberFormat="1" applyFill="1"/>
    <xf numFmtId="4" fontId="0" fillId="0" borderId="0" xfId="0" applyNumberForma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1" fillId="5" borderId="1" xfId="0" applyFont="1" applyFill="1" applyBorder="1"/>
    <xf numFmtId="0" fontId="1" fillId="10" borderId="1" xfId="0" applyFont="1" applyFill="1" applyBorder="1" applyAlignment="1">
      <alignment wrapText="1"/>
    </xf>
    <xf numFmtId="0" fontId="2" fillId="10" borderId="1" xfId="0" applyFont="1" applyFill="1" applyBorder="1"/>
    <xf numFmtId="4" fontId="0" fillId="0" borderId="1" xfId="0" applyNumberFormat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right" vertical="center"/>
    </xf>
    <xf numFmtId="0" fontId="1" fillId="11" borderId="1" xfId="0" applyFont="1" applyFill="1" applyBorder="1"/>
    <xf numFmtId="0" fontId="2" fillId="11" borderId="1" xfId="0" applyFont="1" applyFill="1" applyBorder="1"/>
    <xf numFmtId="4" fontId="0" fillId="11" borderId="1" xfId="0" applyNumberForma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23" xfId="0" applyNumberFormat="1" applyFont="1" applyBorder="1" applyAlignment="1">
      <alignment horizontal="right" vertical="center"/>
    </xf>
    <xf numFmtId="4" fontId="9" fillId="0" borderId="29" xfId="0" applyNumberFormat="1" applyFont="1" applyBorder="1" applyAlignment="1">
      <alignment horizontal="right" vertical="center"/>
    </xf>
    <xf numFmtId="0" fontId="8" fillId="10" borderId="17" xfId="0" applyFont="1" applyFill="1" applyBorder="1" applyAlignment="1">
      <alignment vertical="center"/>
    </xf>
    <xf numFmtId="0" fontId="8" fillId="10" borderId="18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9" fillId="10" borderId="30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vertical="center"/>
    </xf>
    <xf numFmtId="4" fontId="8" fillId="10" borderId="7" xfId="0" applyNumberFormat="1" applyFont="1" applyFill="1" applyBorder="1" applyAlignment="1">
      <alignment horizontal="right" vertical="center"/>
    </xf>
    <xf numFmtId="4" fontId="8" fillId="10" borderId="5" xfId="0" applyNumberFormat="1" applyFont="1" applyFill="1" applyBorder="1" applyAlignment="1">
      <alignment horizontal="right" vertical="center"/>
    </xf>
    <xf numFmtId="4" fontId="8" fillId="10" borderId="21" xfId="0" applyNumberFormat="1" applyFont="1" applyFill="1" applyBorder="1" applyAlignment="1">
      <alignment horizontal="right" vertical="center"/>
    </xf>
    <xf numFmtId="4" fontId="9" fillId="10" borderId="31" xfId="0" applyNumberFormat="1" applyFont="1" applyFill="1" applyBorder="1" applyAlignment="1">
      <alignment horizontal="right" vertical="center"/>
    </xf>
    <xf numFmtId="2" fontId="8" fillId="0" borderId="15" xfId="0" applyNumberFormat="1" applyFont="1" applyBorder="1" applyAlignment="1">
      <alignment horizontal="right" vertical="center"/>
    </xf>
    <xf numFmtId="2" fontId="8" fillId="0" borderId="16" xfId="0" applyNumberFormat="1" applyFont="1" applyBorder="1" applyAlignment="1">
      <alignment horizontal="right" vertical="center"/>
    </xf>
    <xf numFmtId="2" fontId="8" fillId="0" borderId="23" xfId="0" applyNumberFormat="1" applyFont="1" applyBorder="1" applyAlignment="1">
      <alignment horizontal="right" vertical="center"/>
    </xf>
    <xf numFmtId="0" fontId="9" fillId="12" borderId="17" xfId="0" applyFont="1" applyFill="1" applyBorder="1" applyAlignment="1">
      <alignment vertical="center"/>
    </xf>
    <xf numFmtId="3" fontId="9" fillId="12" borderId="18" xfId="0" applyNumberFormat="1" applyFont="1" applyFill="1" applyBorder="1" applyAlignment="1">
      <alignment horizontal="center" vertical="center"/>
    </xf>
    <xf numFmtId="3" fontId="9" fillId="12" borderId="19" xfId="0" applyNumberFormat="1" applyFont="1" applyFill="1" applyBorder="1" applyAlignment="1">
      <alignment horizontal="center" vertical="center"/>
    </xf>
    <xf numFmtId="3" fontId="9" fillId="12" borderId="24" xfId="0" applyNumberFormat="1" applyFont="1" applyFill="1" applyBorder="1" applyAlignment="1">
      <alignment horizontal="center" vertical="center"/>
    </xf>
    <xf numFmtId="3" fontId="9" fillId="12" borderId="30" xfId="0" applyNumberFormat="1" applyFont="1" applyFill="1" applyBorder="1" applyAlignment="1">
      <alignment horizontal="center" vertical="center"/>
    </xf>
    <xf numFmtId="0" fontId="9" fillId="12" borderId="13" xfId="0" applyFont="1" applyFill="1" applyBorder="1" applyAlignment="1">
      <alignment vertical="center"/>
    </xf>
    <xf numFmtId="4" fontId="9" fillId="12" borderId="9" xfId="0" applyNumberFormat="1" applyFont="1" applyFill="1" applyBorder="1" applyAlignment="1">
      <alignment horizontal="right" vertical="center"/>
    </xf>
    <xf numFmtId="4" fontId="9" fillId="12" borderId="3" xfId="0" applyNumberFormat="1" applyFont="1" applyFill="1" applyBorder="1" applyAlignment="1">
      <alignment horizontal="right" vertical="center"/>
    </xf>
    <xf numFmtId="4" fontId="9" fillId="12" borderId="25" xfId="0" applyNumberFormat="1" applyFont="1" applyFill="1" applyBorder="1" applyAlignment="1">
      <alignment horizontal="right" vertical="center"/>
    </xf>
    <xf numFmtId="4" fontId="9" fillId="12" borderId="32" xfId="0" applyNumberFormat="1" applyFont="1" applyFill="1" applyBorder="1" applyAlignment="1">
      <alignment horizontal="right" vertical="center"/>
    </xf>
    <xf numFmtId="0" fontId="0" fillId="5" borderId="0" xfId="0" applyFill="1"/>
    <xf numFmtId="4" fontId="0" fillId="5" borderId="0" xfId="0" applyNumberFormat="1" applyFill="1" applyAlignment="1">
      <alignment horizontal="center" vertical="center"/>
    </xf>
    <xf numFmtId="4" fontId="2" fillId="5" borderId="0" xfId="0" applyNumberFormat="1" applyFont="1" applyFill="1" applyAlignment="1">
      <alignment horizontal="center" vertical="center"/>
    </xf>
    <xf numFmtId="4" fontId="4" fillId="0" borderId="0" xfId="0" applyNumberFormat="1" applyFont="1"/>
    <xf numFmtId="0" fontId="2" fillId="5" borderId="0" xfId="0" applyFont="1" applyFill="1"/>
    <xf numFmtId="16" fontId="0" fillId="0" borderId="0" xfId="0" applyNumberFormat="1"/>
    <xf numFmtId="4" fontId="10" fillId="5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" fontId="0" fillId="3" borderId="0" xfId="0" applyNumberFormat="1" applyFill="1" applyAlignment="1">
      <alignment vertical="center"/>
    </xf>
    <xf numFmtId="4" fontId="4" fillId="13" borderId="0" xfId="0" applyNumberFormat="1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right" vertical="center"/>
    </xf>
    <xf numFmtId="4" fontId="4" fillId="0" borderId="0" xfId="0" applyNumberFormat="1" applyFont="1" applyAlignment="1">
      <alignment horizontal="right"/>
    </xf>
    <xf numFmtId="0" fontId="1" fillId="13" borderId="0" xfId="0" applyFont="1" applyFill="1" applyAlignment="1">
      <alignment vertical="center"/>
    </xf>
    <xf numFmtId="4" fontId="0" fillId="3" borderId="0" xfId="0" applyNumberForma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4" fontId="0" fillId="5" borderId="0" xfId="0" applyNumberFormat="1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4" fontId="0" fillId="5" borderId="0" xfId="0" applyNumberFormat="1" applyFill="1" applyAlignment="1">
      <alignment vertical="center"/>
    </xf>
    <xf numFmtId="4" fontId="4" fillId="5" borderId="0" xfId="0" applyNumberFormat="1" applyFont="1" applyFill="1" applyAlignment="1">
      <alignment vertical="center"/>
    </xf>
    <xf numFmtId="0" fontId="1" fillId="13" borderId="0" xfId="0" applyFont="1" applyFill="1" applyAlignment="1">
      <alignment horizontal="center" vertical="center"/>
    </xf>
    <xf numFmtId="4" fontId="1" fillId="13" borderId="0" xfId="0" applyNumberFormat="1" applyFont="1" applyFill="1" applyAlignment="1">
      <alignment vertical="center"/>
    </xf>
    <xf numFmtId="4" fontId="4" fillId="13" borderId="0" xfId="0" applyNumberFormat="1" applyFont="1" applyFill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2" fillId="5" borderId="34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4" fillId="14" borderId="33" xfId="0" applyFont="1" applyFill="1" applyBorder="1" applyAlignment="1">
      <alignment horizontal="center" vertical="center" wrapText="1"/>
    </xf>
    <xf numFmtId="4" fontId="14" fillId="14" borderId="33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14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2"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colors>
    <mruColors>
      <color rgb="FF7A7A7A"/>
      <color rgb="FF868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 i PC - tabl i graf'!$B$1</c:f>
              <c:strCache>
                <c:ptCount val="1"/>
                <c:pt idx="0">
                  <c:v>Broj projekata</c:v>
                </c:pt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graf'!$B$2:$B$5</c:f>
              <c:numCache>
                <c:formatCode>General</c:formatCode>
                <c:ptCount val="4"/>
                <c:pt idx="0">
                  <c:v>90</c:v>
                </c:pt>
                <c:pt idx="1">
                  <c:v>86</c:v>
                </c:pt>
                <c:pt idx="2">
                  <c:v>559</c:v>
                </c:pt>
                <c:pt idx="3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D-4420-A3C6-EC7A61ADADAC}"/>
            </c:ext>
          </c:extLst>
        </c:ser>
        <c:ser>
          <c:idx val="1"/>
          <c:order val="1"/>
          <c:tx>
            <c:strRef>
              <c:f>'P i PC - tabl i graf'!$C$1</c:f>
              <c:strCache>
                <c:ptCount val="1"/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graf'!$C$2:$C$5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582D-4420-A3C6-EC7A61ADA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95931776"/>
        <c:axId val="95937664"/>
      </c:barChart>
      <c:barChart>
        <c:barDir val="col"/>
        <c:grouping val="clustered"/>
        <c:varyColors val="0"/>
        <c:ser>
          <c:idx val="2"/>
          <c:order val="2"/>
          <c:tx>
            <c:strRef>
              <c:f>'P i PC - tabl i graf'!$D$1</c:f>
              <c:strCache>
                <c:ptCount val="1"/>
                <c:pt idx="0">
                  <c:v>Ukupne procijenjene vrijednosti </c:v>
                </c:pt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graf'!$D$2:$D$5</c:f>
              <c:numCache>
                <c:formatCode>#,##0.00</c:formatCode>
                <c:ptCount val="4"/>
                <c:pt idx="0">
                  <c:v>1203060054.6600001</c:v>
                </c:pt>
                <c:pt idx="1">
                  <c:v>3315437422.1624999</c:v>
                </c:pt>
                <c:pt idx="2">
                  <c:v>8008917748.3525009</c:v>
                </c:pt>
                <c:pt idx="3">
                  <c:v>6167613934.54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2D-4420-A3C6-EC7A61ADA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105186432"/>
        <c:axId val="95939584"/>
      </c:barChart>
      <c:catAx>
        <c:axId val="95931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5937664"/>
        <c:crosses val="autoZero"/>
        <c:auto val="1"/>
        <c:lblAlgn val="ctr"/>
        <c:lblOffset val="100"/>
        <c:noMultiLvlLbl val="0"/>
      </c:catAx>
      <c:valAx>
        <c:axId val="95937664"/>
        <c:scaling>
          <c:orientation val="minMax"/>
          <c:max val="1000"/>
        </c:scaling>
        <c:delete val="0"/>
        <c:axPos val="l"/>
        <c:majorGridlines>
          <c:spPr>
            <a:ln>
              <a:solidFill>
                <a:srgbClr val="868686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5931776"/>
        <c:crosses val="autoZero"/>
        <c:crossBetween val="between"/>
      </c:valAx>
      <c:valAx>
        <c:axId val="95939584"/>
        <c:scaling>
          <c:orientation val="minMax"/>
          <c:max val="100000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</a:t>
                </a:r>
                <a:r>
                  <a:rPr lang="hr-HR" baseline="0"/>
                  <a:t> projekata (u kn)</a:t>
                </a:r>
                <a:endParaRPr lang="hr-HR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05186432"/>
        <c:crosses val="max"/>
        <c:crossBetween val="between"/>
      </c:valAx>
      <c:catAx>
        <c:axId val="105186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593958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 i PC - tabl i graf'!$H$1</c:f>
              <c:strCache>
                <c:ptCount val="1"/>
                <c:pt idx="0">
                  <c:v>Broj projekata</c:v>
                </c:pt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graf'!$H$2:$H$11</c:f>
              <c:numCache>
                <c:formatCode>General</c:formatCode>
                <c:ptCount val="10"/>
                <c:pt idx="0">
                  <c:v>24</c:v>
                </c:pt>
                <c:pt idx="1">
                  <c:v>66</c:v>
                </c:pt>
                <c:pt idx="2">
                  <c:v>49</c:v>
                </c:pt>
                <c:pt idx="3">
                  <c:v>37</c:v>
                </c:pt>
                <c:pt idx="4">
                  <c:v>141</c:v>
                </c:pt>
                <c:pt idx="5">
                  <c:v>98</c:v>
                </c:pt>
                <c:pt idx="6">
                  <c:v>36</c:v>
                </c:pt>
                <c:pt idx="7">
                  <c:v>284</c:v>
                </c:pt>
                <c:pt idx="8">
                  <c:v>38</c:v>
                </c:pt>
                <c:pt idx="9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C-4555-A3B9-71D93C6A999E}"/>
            </c:ext>
          </c:extLst>
        </c:ser>
        <c:ser>
          <c:idx val="1"/>
          <c:order val="1"/>
          <c:tx>
            <c:strRef>
              <c:f>'P i PC - tabl i graf'!$I$1</c:f>
              <c:strCache>
                <c:ptCount val="1"/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graf'!$I$2:$I$11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C56C-4555-A3B9-71D93C6A9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05215104"/>
        <c:axId val="105216640"/>
      </c:barChart>
      <c:barChart>
        <c:barDir val="col"/>
        <c:grouping val="clustered"/>
        <c:varyColors val="0"/>
        <c:ser>
          <c:idx val="2"/>
          <c:order val="2"/>
          <c:tx>
            <c:strRef>
              <c:f>'P i PC - tabl i graf'!$J$1</c:f>
              <c:strCache>
                <c:ptCount val="1"/>
                <c:pt idx="0">
                  <c:v>Ukupne procijenjene vrijednosti</c:v>
                </c:pt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graf'!$J$2:$J$11</c:f>
              <c:numCache>
                <c:formatCode>General</c:formatCode>
                <c:ptCount val="10"/>
                <c:pt idx="0">
                  <c:v>327895250</c:v>
                </c:pt>
                <c:pt idx="1">
                  <c:v>875164804.66000009</c:v>
                </c:pt>
                <c:pt idx="2">
                  <c:v>1234804418.1900001</c:v>
                </c:pt>
                <c:pt idx="3">
                  <c:v>2080633003.9725001</c:v>
                </c:pt>
                <c:pt idx="4">
                  <c:v>4335863254.9850006</c:v>
                </c:pt>
                <c:pt idx="5">
                  <c:v>656475764.5</c:v>
                </c:pt>
                <c:pt idx="6">
                  <c:v>217726886.65000001</c:v>
                </c:pt>
                <c:pt idx="7">
                  <c:v>2798851842.2174997</c:v>
                </c:pt>
                <c:pt idx="8">
                  <c:v>52940500</c:v>
                </c:pt>
                <c:pt idx="9">
                  <c:v>6114673434.54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6C-4555-A3B9-71D93C6A9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2"/>
        <c:overlap val="-100"/>
        <c:axId val="105233024"/>
        <c:axId val="105231104"/>
      </c:barChart>
      <c:catAx>
        <c:axId val="105215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5216640"/>
        <c:crosses val="autoZero"/>
        <c:auto val="1"/>
        <c:lblAlgn val="ctr"/>
        <c:lblOffset val="100"/>
        <c:noMultiLvlLbl val="0"/>
      </c:catAx>
      <c:valAx>
        <c:axId val="105216640"/>
        <c:scaling>
          <c:orientation val="minMax"/>
          <c:max val="7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</a:p>
            </c:rich>
          </c:tx>
          <c:layout>
            <c:manualLayout>
              <c:xMode val="edge"/>
              <c:yMode val="edge"/>
              <c:x val="1.0050578800386799E-2"/>
              <c:y val="0.253687821939465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5215104"/>
        <c:crosses val="autoZero"/>
        <c:crossBetween val="between"/>
      </c:valAx>
      <c:valAx>
        <c:axId val="10523110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Vrijednosti projekata</a:t>
                </a:r>
                <a:r>
                  <a:rPr lang="hr-HR" baseline="0"/>
                  <a:t> (u kn)</a:t>
                </a:r>
                <a:endParaRPr lang="hr-HR"/>
              </a:p>
            </c:rich>
          </c:tx>
          <c:layout>
            <c:manualLayout>
              <c:xMode val="edge"/>
              <c:yMode val="edge"/>
              <c:x val="0.86647283501466332"/>
              <c:y val="0.21168982276501908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105233024"/>
        <c:crosses val="max"/>
        <c:crossBetween val="between"/>
      </c:valAx>
      <c:catAx>
        <c:axId val="105233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523110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3575182303825E-2"/>
          <c:y val="3.2827693142252486E-2"/>
          <c:w val="0.6037772180236165"/>
          <c:h val="0.740025033593378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 i PC - tabl i graf'!$B$1</c:f>
              <c:strCache>
                <c:ptCount val="1"/>
                <c:pt idx="0">
                  <c:v>Broj projekata</c:v>
                </c:pt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graf'!$B$2:$B$5</c:f>
              <c:numCache>
                <c:formatCode>General</c:formatCode>
                <c:ptCount val="4"/>
                <c:pt idx="0">
                  <c:v>90</c:v>
                </c:pt>
                <c:pt idx="1">
                  <c:v>86</c:v>
                </c:pt>
                <c:pt idx="2">
                  <c:v>559</c:v>
                </c:pt>
                <c:pt idx="3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F-4813-9D7C-F37B645482B3}"/>
            </c:ext>
          </c:extLst>
        </c:ser>
        <c:ser>
          <c:idx val="1"/>
          <c:order val="1"/>
          <c:tx>
            <c:strRef>
              <c:f>'P i PC - tabl i graf'!$C$1</c:f>
              <c:strCache>
                <c:ptCount val="1"/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graf'!$C$2:$C$5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D5F-4813-9D7C-F37B6454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07092992"/>
        <c:axId val="107098880"/>
      </c:barChart>
      <c:barChart>
        <c:barDir val="col"/>
        <c:grouping val="clustered"/>
        <c:varyColors val="0"/>
        <c:ser>
          <c:idx val="2"/>
          <c:order val="2"/>
          <c:tx>
            <c:strRef>
              <c:f>'P i PC - tabl i graf'!$D$1</c:f>
              <c:strCache>
                <c:ptCount val="1"/>
                <c:pt idx="0">
                  <c:v>Ukupne procijenjene vrijednosti </c:v>
                </c:pt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graf'!$D$2:$D$5</c:f>
              <c:numCache>
                <c:formatCode>#,##0.00</c:formatCode>
                <c:ptCount val="4"/>
                <c:pt idx="0">
                  <c:v>1203060054.6600001</c:v>
                </c:pt>
                <c:pt idx="1">
                  <c:v>3315437422.1624999</c:v>
                </c:pt>
                <c:pt idx="2">
                  <c:v>8008917748.3525009</c:v>
                </c:pt>
                <c:pt idx="3">
                  <c:v>6167613934.54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5F-4813-9D7C-F37B6454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107102976"/>
        <c:axId val="107100800"/>
      </c:barChart>
      <c:catAx>
        <c:axId val="107092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7098880"/>
        <c:crosses val="autoZero"/>
        <c:auto val="1"/>
        <c:lblAlgn val="ctr"/>
        <c:lblOffset val="100"/>
        <c:noMultiLvlLbl val="0"/>
      </c:catAx>
      <c:valAx>
        <c:axId val="107098880"/>
        <c:scaling>
          <c:orientation val="minMax"/>
          <c:max val="1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868686"/>
            </a:solidFill>
          </a:ln>
        </c:spPr>
        <c:crossAx val="107092992"/>
        <c:crosses val="autoZero"/>
        <c:crossBetween val="between"/>
      </c:valAx>
      <c:valAx>
        <c:axId val="107100800"/>
        <c:scaling>
          <c:orientation val="minMax"/>
          <c:max val="100000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</a:t>
                </a:r>
                <a:r>
                  <a:rPr lang="hr-HR" baseline="0"/>
                  <a:t> projekata (u kn)</a:t>
                </a:r>
                <a:endParaRPr lang="hr-HR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07102976"/>
        <c:crosses val="max"/>
        <c:crossBetween val="between"/>
      </c:valAx>
      <c:catAx>
        <c:axId val="107102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710080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1106789722736683"/>
          <c:y val="0.44224325337573883"/>
          <c:w val="0.17676142735381342"/>
          <c:h val="0.1018159682510784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 i PC - tabl i graf'!$H$1</c:f>
              <c:strCache>
                <c:ptCount val="1"/>
                <c:pt idx="0">
                  <c:v>Broj projekata</c:v>
                </c:pt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graf'!$H$2:$H$11</c:f>
              <c:numCache>
                <c:formatCode>General</c:formatCode>
                <c:ptCount val="10"/>
                <c:pt idx="0">
                  <c:v>24</c:v>
                </c:pt>
                <c:pt idx="1">
                  <c:v>66</c:v>
                </c:pt>
                <c:pt idx="2">
                  <c:v>49</c:v>
                </c:pt>
                <c:pt idx="3">
                  <c:v>37</c:v>
                </c:pt>
                <c:pt idx="4">
                  <c:v>141</c:v>
                </c:pt>
                <c:pt idx="5">
                  <c:v>98</c:v>
                </c:pt>
                <c:pt idx="6">
                  <c:v>36</c:v>
                </c:pt>
                <c:pt idx="7">
                  <c:v>284</c:v>
                </c:pt>
                <c:pt idx="8">
                  <c:v>38</c:v>
                </c:pt>
                <c:pt idx="9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9-4EC4-8D45-5354682AA730}"/>
            </c:ext>
          </c:extLst>
        </c:ser>
        <c:ser>
          <c:idx val="1"/>
          <c:order val="1"/>
          <c:tx>
            <c:strRef>
              <c:f>'P i PC - tabl i graf'!$I$1</c:f>
              <c:strCache>
                <c:ptCount val="1"/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graf'!$I$2:$I$11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CF19-4EC4-8D45-5354682AA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59026048"/>
        <c:axId val="59031936"/>
      </c:barChart>
      <c:barChart>
        <c:barDir val="col"/>
        <c:grouping val="clustered"/>
        <c:varyColors val="0"/>
        <c:ser>
          <c:idx val="2"/>
          <c:order val="2"/>
          <c:tx>
            <c:strRef>
              <c:f>'P i PC - tabl i graf'!$J$1</c:f>
              <c:strCache>
                <c:ptCount val="1"/>
                <c:pt idx="0">
                  <c:v>Ukupne procijenjene vrijednosti</c:v>
                </c:pt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graf'!$J$2:$J$11</c:f>
              <c:numCache>
                <c:formatCode>General</c:formatCode>
                <c:ptCount val="10"/>
                <c:pt idx="0">
                  <c:v>327895250</c:v>
                </c:pt>
                <c:pt idx="1">
                  <c:v>875164804.66000009</c:v>
                </c:pt>
                <c:pt idx="2">
                  <c:v>1234804418.1900001</c:v>
                </c:pt>
                <c:pt idx="3">
                  <c:v>2080633003.9725001</c:v>
                </c:pt>
                <c:pt idx="4">
                  <c:v>4335863254.9850006</c:v>
                </c:pt>
                <c:pt idx="5">
                  <c:v>656475764.5</c:v>
                </c:pt>
                <c:pt idx="6">
                  <c:v>217726886.65000001</c:v>
                </c:pt>
                <c:pt idx="7">
                  <c:v>2798851842.2174997</c:v>
                </c:pt>
                <c:pt idx="8">
                  <c:v>52940500</c:v>
                </c:pt>
                <c:pt idx="9">
                  <c:v>6114673434.54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19-4EC4-8D45-5354682AA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2"/>
        <c:overlap val="-100"/>
        <c:axId val="59040128"/>
        <c:axId val="59033856"/>
      </c:barChart>
      <c:catAx>
        <c:axId val="59026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031936"/>
        <c:crossesAt val="0"/>
        <c:auto val="1"/>
        <c:lblAlgn val="ctr"/>
        <c:lblOffset val="100"/>
        <c:noMultiLvlLbl val="0"/>
      </c:catAx>
      <c:valAx>
        <c:axId val="59031936"/>
        <c:scaling>
          <c:orientation val="minMax"/>
          <c:max val="7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</a:p>
            </c:rich>
          </c:tx>
          <c:layout>
            <c:manualLayout>
              <c:xMode val="edge"/>
              <c:yMode val="edge"/>
              <c:x val="1.0050578800386799E-2"/>
              <c:y val="0.253687821939465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9026048"/>
        <c:crosses val="autoZero"/>
        <c:crossBetween val="between"/>
      </c:valAx>
      <c:valAx>
        <c:axId val="5903385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Vrijednosti projekata</a:t>
                </a:r>
                <a:r>
                  <a:rPr lang="hr-HR" baseline="0"/>
                  <a:t> (u kn)</a:t>
                </a:r>
                <a:endParaRPr lang="hr-HR"/>
              </a:p>
            </c:rich>
          </c:tx>
          <c:layout>
            <c:manualLayout>
              <c:xMode val="edge"/>
              <c:yMode val="edge"/>
              <c:x val="0.86647283501466332"/>
              <c:y val="0.21168982276501908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59040128"/>
        <c:crosses val="max"/>
        <c:crossBetween val="between"/>
      </c:valAx>
      <c:catAx>
        <c:axId val="59040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903385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046417185445711E-2"/>
          <c:y val="2.9118619981532468E-2"/>
          <c:w val="0.62026448035448689"/>
          <c:h val="0.78888759302017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'P1 - mjere'!$C$2</c:f>
              <c:strCache>
                <c:ptCount val="1"/>
                <c:pt idx="0">
                  <c:v>Broj projekata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'P1 - mjere'!$B$3:$B$6</c:f>
              <c:strCache>
                <c:ptCount val="4"/>
                <c:pt idx="0">
                  <c:v>1.1.1. Jačanje zdravstvene zaštite na otocima</c:v>
                </c:pt>
                <c:pt idx="1">
                  <c:v>1.1.2. Poboljšanje socijalnih usluga na otocima</c:v>
                </c:pt>
                <c:pt idx="2">
                  <c:v>1.2.1. Unaprjeđenje odgojno-obrazovne infrastrukture i usluga te poticanje uključivanja otočnog stanovništva u sustav obrazovanja i znanosti</c:v>
                </c:pt>
                <c:pt idx="3">
                  <c:v>1.2.2. Unaprjeđenje društveno-gospodarskog razvoja otoka kroz programe lokalne zajednice i potpore deficitarnim zanimanjima</c:v>
                </c:pt>
              </c:strCache>
            </c:strRef>
          </c:cat>
          <c:val>
            <c:numRef>
              <c:f>'P1 - mjere'!$C$3:$C$6</c:f>
              <c:numCache>
                <c:formatCode>General</c:formatCode>
                <c:ptCount val="4"/>
                <c:pt idx="0">
                  <c:v>13</c:v>
                </c:pt>
                <c:pt idx="1">
                  <c:v>11</c:v>
                </c:pt>
                <c:pt idx="2">
                  <c:v>47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4-4575-85EF-E3131BFC9986}"/>
            </c:ext>
          </c:extLst>
        </c:ser>
        <c:ser>
          <c:idx val="1"/>
          <c:order val="1"/>
          <c:tx>
            <c:strRef>
              <c:f>'P1 - mjere'!$D$2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'P1 - mjere'!$B$3:$B$6</c:f>
              <c:strCache>
                <c:ptCount val="4"/>
                <c:pt idx="0">
                  <c:v>1.1.1. Jačanje zdravstvene zaštite na otocima</c:v>
                </c:pt>
                <c:pt idx="1">
                  <c:v>1.1.2. Poboljšanje socijalnih usluga na otocima</c:v>
                </c:pt>
                <c:pt idx="2">
                  <c:v>1.2.1. Unaprjeđenje odgojno-obrazovne infrastrukture i usluga te poticanje uključivanja otočnog stanovništva u sustav obrazovanja i znanosti</c:v>
                </c:pt>
                <c:pt idx="3">
                  <c:v>1.2.2. Unaprjeđenje društveno-gospodarskog razvoja otoka kroz programe lokalne zajednice i potpore deficitarnim zanimanjima</c:v>
                </c:pt>
              </c:strCache>
            </c:strRef>
          </c:cat>
          <c:val>
            <c:numRef>
              <c:f>'P1 - mjere'!$D$3:$D$6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E44-4575-85EF-E3131BFC9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59163776"/>
        <c:axId val="59165312"/>
      </c:barChart>
      <c:barChart>
        <c:barDir val="col"/>
        <c:grouping val="clustered"/>
        <c:varyColors val="0"/>
        <c:ser>
          <c:idx val="2"/>
          <c:order val="2"/>
          <c:tx>
            <c:strRef>
              <c:f>'P1 - mjere'!$E$2</c:f>
              <c:strCache>
                <c:ptCount val="1"/>
                <c:pt idx="0">
                  <c:v>Ukupne procjenjene vrijednosti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'P1 - mjere'!$B$3:$B$6</c:f>
              <c:strCache>
                <c:ptCount val="4"/>
                <c:pt idx="0">
                  <c:v>1.1.1. Jačanje zdravstvene zaštite na otocima</c:v>
                </c:pt>
                <c:pt idx="1">
                  <c:v>1.1.2. Poboljšanje socijalnih usluga na otocima</c:v>
                </c:pt>
                <c:pt idx="2">
                  <c:v>1.2.1. Unaprjeđenje odgojno-obrazovne infrastrukture i usluga te poticanje uključivanja otočnog stanovništva u sustav obrazovanja i znanosti</c:v>
                </c:pt>
                <c:pt idx="3">
                  <c:v>1.2.2. Unaprjeđenje društveno-gospodarskog razvoja otoka kroz programe lokalne zajednice i potpore deficitarnim zanimanjima</c:v>
                </c:pt>
              </c:strCache>
            </c:strRef>
          </c:cat>
          <c:val>
            <c:numRef>
              <c:f>'P1 - mjere'!$E$3:$E$6</c:f>
              <c:numCache>
                <c:formatCode>#,##0.00</c:formatCode>
                <c:ptCount val="4"/>
                <c:pt idx="0">
                  <c:v>204610000</c:v>
                </c:pt>
                <c:pt idx="1">
                  <c:v>123285250</c:v>
                </c:pt>
                <c:pt idx="2">
                  <c:v>697496684.34000003</c:v>
                </c:pt>
                <c:pt idx="3">
                  <c:v>177668120.31999999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44-4575-85EF-E3131BFC9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59177600"/>
        <c:axId val="59175680"/>
      </c:barChart>
      <c:catAx>
        <c:axId val="5916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59165312"/>
        <c:crossesAt val="0"/>
        <c:auto val="1"/>
        <c:lblAlgn val="ctr"/>
        <c:lblOffset val="100"/>
        <c:noMultiLvlLbl val="0"/>
      </c:catAx>
      <c:valAx>
        <c:axId val="59165312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9978584196447066E-2"/>
              <c:y val="0.3483615246131483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68686">
                <a:alpha val="96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59163776"/>
        <c:crosses val="autoZero"/>
        <c:crossBetween val="between"/>
      </c:valAx>
      <c:valAx>
        <c:axId val="59175680"/>
        <c:scaling>
          <c:orientation val="minMax"/>
        </c:scaling>
        <c:delete val="0"/>
        <c:axPos val="r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 projekata (u kn)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1258752359780784"/>
              <c:y val="0.2822025558807126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  <a:alpha val="99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59177600"/>
        <c:crosses val="max"/>
        <c:crossBetween val="between"/>
      </c:valAx>
      <c:catAx>
        <c:axId val="5917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17568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>
          <a:softEdge rad="190500"/>
        </a:effectLst>
      </c:spPr>
    </c:plotArea>
    <c:legend>
      <c:legendPos val="r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868686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732773807148996E-2"/>
          <c:y val="2.7581119983005133E-2"/>
          <c:w val="0.66491124098611687"/>
          <c:h val="0.761527358319024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'P2 - mjere'!$C$2</c:f>
              <c:strCache>
                <c:ptCount val="1"/>
                <c:pt idx="0">
                  <c:v>Broj projekata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'P2 - mjere'!$B$3:$B$8</c:f>
              <c:strCache>
                <c:ptCount val="6"/>
                <c:pt idx="0">
                  <c:v>2.1.1. Unaprjeđenje poduzetničke klime i poduzetničkog kapaciteta na otocima</c:v>
                </c:pt>
                <c:pt idx="1">
                  <c:v>2.1.2. Poticanje stvaranja dodane vrijednosti prilagodbom tradicionalnih djelatnosti na otocima</c:v>
                </c:pt>
                <c:pt idx="2">
                  <c:v>2.1.3. Jačanje gospodarstva na otocima primjenom novih tehnologija i znanosti te razvojem inovacija</c:v>
                </c:pt>
                <c:pt idx="3">
                  <c:v>2.2.1.  Povećanje zastupljenosti otočnih proizvoda u sustavima kvalitete </c:v>
                </c:pt>
                <c:pt idx="4">
                  <c:v>2.2.2. Poticanje kreativne i kulturne industrije na otocima</c:v>
                </c:pt>
                <c:pt idx="5">
                  <c:v>2.2.3. Održivi razvoj turizma na otocima</c:v>
                </c:pt>
              </c:strCache>
            </c:strRef>
          </c:cat>
          <c:val>
            <c:numRef>
              <c:f>'P2 - mjere'!$C$3:$C$8</c:f>
              <c:numCache>
                <c:formatCode>General</c:formatCode>
                <c:ptCount val="6"/>
                <c:pt idx="0">
                  <c:v>41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C-4380-B67B-5586B574B10F}"/>
            </c:ext>
          </c:extLst>
        </c:ser>
        <c:ser>
          <c:idx val="1"/>
          <c:order val="1"/>
          <c:tx>
            <c:strRef>
              <c:f>'P2 - mjere'!$D$2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'P2 - mjere'!$B$3:$B$8</c:f>
              <c:strCache>
                <c:ptCount val="6"/>
                <c:pt idx="0">
                  <c:v>2.1.1. Unaprjeđenje poduzetničke klime i poduzetničkog kapaciteta na otocima</c:v>
                </c:pt>
                <c:pt idx="1">
                  <c:v>2.1.2. Poticanje stvaranja dodane vrijednosti prilagodbom tradicionalnih djelatnosti na otocima</c:v>
                </c:pt>
                <c:pt idx="2">
                  <c:v>2.1.3. Jačanje gospodarstva na otocima primjenom novih tehnologija i znanosti te razvojem inovacija</c:v>
                </c:pt>
                <c:pt idx="3">
                  <c:v>2.2.1.  Povećanje zastupljenosti otočnih proizvoda u sustavima kvalitete </c:v>
                </c:pt>
                <c:pt idx="4">
                  <c:v>2.2.2. Poticanje kreativne i kulturne industrije na otocima</c:v>
                </c:pt>
                <c:pt idx="5">
                  <c:v>2.2.3. Održivi razvoj turizma na otocima</c:v>
                </c:pt>
              </c:strCache>
            </c:strRef>
          </c:cat>
          <c:val>
            <c:numRef>
              <c:f>'P2 - mjere'!$D$3:$D$8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FE8C-4380-B67B-5586B574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05327232"/>
        <c:axId val="105349504"/>
      </c:barChart>
      <c:barChart>
        <c:barDir val="col"/>
        <c:grouping val="clustered"/>
        <c:varyColors val="0"/>
        <c:ser>
          <c:idx val="2"/>
          <c:order val="2"/>
          <c:tx>
            <c:strRef>
              <c:f>'P2 - mjere'!$E$2</c:f>
              <c:strCache>
                <c:ptCount val="1"/>
                <c:pt idx="0">
                  <c:v>Ukupne procjenjene vrijednosti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'P2 - mjere'!$B$3:$B$8</c:f>
              <c:strCache>
                <c:ptCount val="6"/>
                <c:pt idx="0">
                  <c:v>2.1.1. Unaprjeđenje poduzetničke klime i poduzetničkog kapaciteta na otocima</c:v>
                </c:pt>
                <c:pt idx="1">
                  <c:v>2.1.2. Poticanje stvaranja dodane vrijednosti prilagodbom tradicionalnih djelatnosti na otocima</c:v>
                </c:pt>
                <c:pt idx="2">
                  <c:v>2.1.3. Jačanje gospodarstva na otocima primjenom novih tehnologija i znanosti te razvojem inovacija</c:v>
                </c:pt>
                <c:pt idx="3">
                  <c:v>2.2.1.  Povećanje zastupljenosti otočnih proizvoda u sustavima kvalitete </c:v>
                </c:pt>
                <c:pt idx="4">
                  <c:v>2.2.2. Poticanje kreativne i kulturne industrije na otocima</c:v>
                </c:pt>
                <c:pt idx="5">
                  <c:v>2.2.3. Održivi razvoj turizma na otocima</c:v>
                </c:pt>
              </c:strCache>
            </c:strRef>
          </c:cat>
          <c:val>
            <c:numRef>
              <c:f>'P2 - mjere'!$E$3:$E$8</c:f>
              <c:numCache>
                <c:formatCode>#,##0.00</c:formatCode>
                <c:ptCount val="6"/>
                <c:pt idx="0">
                  <c:v>1112204418.1900001</c:v>
                </c:pt>
                <c:pt idx="1">
                  <c:v>116800000</c:v>
                </c:pt>
                <c:pt idx="2">
                  <c:v>5800000</c:v>
                </c:pt>
                <c:pt idx="3">
                  <c:v>1150000</c:v>
                </c:pt>
                <c:pt idx="4">
                  <c:v>11465210</c:v>
                </c:pt>
                <c:pt idx="5">
                  <c:v>2068017793.97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8C-4380-B67B-5586B574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105357696"/>
        <c:axId val="105351424"/>
      </c:barChart>
      <c:catAx>
        <c:axId val="10532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5349504"/>
        <c:crosses val="autoZero"/>
        <c:auto val="1"/>
        <c:lblAlgn val="ctr"/>
        <c:lblOffset val="100"/>
        <c:noMultiLvlLbl val="0"/>
      </c:catAx>
      <c:valAx>
        <c:axId val="10534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Br</a:t>
                </a:r>
                <a:r>
                  <a:rPr lang="hr-HR" b="1"/>
                  <a:t>oj projekata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9829033732353951E-2"/>
              <c:y val="0.2368636670653728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868686">
                <a:alpha val="41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5327232"/>
        <c:crosses val="autoZero"/>
        <c:crossBetween val="between"/>
        <c:majorUnit val="6"/>
      </c:valAx>
      <c:valAx>
        <c:axId val="1053514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b="1"/>
                  <a:t>Vijednosti projekata (u kn) 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83622788717209273"/>
              <c:y val="0.1811344107561002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5357696"/>
        <c:crosses val="max"/>
        <c:crossBetween val="between"/>
        <c:majorUnit val="300000000"/>
      </c:valAx>
      <c:catAx>
        <c:axId val="105357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35142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868686">
              <a:alpha val="62000"/>
            </a:srgbClr>
          </a:solidFill>
        </a:ln>
        <a:effectLst/>
      </c:spPr>
    </c:plotArea>
    <c:legend>
      <c:legendPos val="r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'P3 - mjere'!$C$2</c:f>
              <c:strCache>
                <c:ptCount val="1"/>
                <c:pt idx="0">
                  <c:v>Broj projekata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'P3 - mjere'!$B$3:$B$10</c:f>
              <c:strCache>
                <c:ptCount val="8"/>
                <c:pt idx="0">
                  <c:v>3.1.1. Poticanje održivog razvoja sustava vodoopskrbe i odvodnje na otocima</c:v>
                </c:pt>
                <c:pt idx="1">
                  <c:v>3.1.2. Unaprjeđenje sustava gospodarenja otpadom na otocima i prelazak na kružno gospodarstvo</c:v>
                </c:pt>
                <c:pt idx="2">
                  <c:v>3.2.1. Unaprjeđenje opskrbe energijom i poticanje korištenja obnovljivih izvora energije na otocima</c:v>
                </c:pt>
                <c:pt idx="3">
                  <c:v>3.2.2. Poticanje energetske učinkovitosti na otocima</c:v>
                </c:pt>
                <c:pt idx="4">
                  <c:v>3.3.1. Unaprjeđenje zaštite i upravljanja prirodnim resursima i okolišem na otocima</c:v>
                </c:pt>
                <c:pt idx="5">
                  <c:v>3.3.2. Jačanje spremnosti i otpornosti otoka na prirodne nepogode i utjecaj klimatskih promjena</c:v>
                </c:pt>
                <c:pt idx="6">
                  <c:v>3.4.1. Valorizacija kulturne baštine i kulturnog krajolika na otocima</c:v>
                </c:pt>
                <c:pt idx="7">
                  <c:v>3.4.2. Unaprjeđenje infrastrukture za sportsku, rekreativnu i ostalu javnu namjenu na otocima</c:v>
                </c:pt>
              </c:strCache>
            </c:strRef>
          </c:cat>
          <c:val>
            <c:numRef>
              <c:f>'P3 - mjere'!$C$3:$C$10</c:f>
              <c:numCache>
                <c:formatCode>General</c:formatCode>
                <c:ptCount val="8"/>
                <c:pt idx="0">
                  <c:v>92</c:v>
                </c:pt>
                <c:pt idx="1">
                  <c:v>49</c:v>
                </c:pt>
                <c:pt idx="2">
                  <c:v>18</c:v>
                </c:pt>
                <c:pt idx="3">
                  <c:v>80</c:v>
                </c:pt>
                <c:pt idx="4">
                  <c:v>15</c:v>
                </c:pt>
                <c:pt idx="5">
                  <c:v>21</c:v>
                </c:pt>
                <c:pt idx="6">
                  <c:v>87</c:v>
                </c:pt>
                <c:pt idx="7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A-4547-B3A6-5927CA0C9874}"/>
            </c:ext>
          </c:extLst>
        </c:ser>
        <c:ser>
          <c:idx val="1"/>
          <c:order val="1"/>
          <c:tx>
            <c:strRef>
              <c:f>'P3 - mjere'!$D$2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'P3 - mjere'!$B$3:$B$10</c:f>
              <c:strCache>
                <c:ptCount val="8"/>
                <c:pt idx="0">
                  <c:v>3.1.1. Poticanje održivog razvoja sustava vodoopskrbe i odvodnje na otocima</c:v>
                </c:pt>
                <c:pt idx="1">
                  <c:v>3.1.2. Unaprjeđenje sustava gospodarenja otpadom na otocima i prelazak na kružno gospodarstvo</c:v>
                </c:pt>
                <c:pt idx="2">
                  <c:v>3.2.1. Unaprjeđenje opskrbe energijom i poticanje korištenja obnovljivih izvora energije na otocima</c:v>
                </c:pt>
                <c:pt idx="3">
                  <c:v>3.2.2. Poticanje energetske učinkovitosti na otocima</c:v>
                </c:pt>
                <c:pt idx="4">
                  <c:v>3.3.1. Unaprjeđenje zaštite i upravljanja prirodnim resursima i okolišem na otocima</c:v>
                </c:pt>
                <c:pt idx="5">
                  <c:v>3.3.2. Jačanje spremnosti i otpornosti otoka na prirodne nepogode i utjecaj klimatskih promjena</c:v>
                </c:pt>
                <c:pt idx="6">
                  <c:v>3.4.1. Valorizacija kulturne baštine i kulturnog krajolika na otocima</c:v>
                </c:pt>
                <c:pt idx="7">
                  <c:v>3.4.2. Unaprjeđenje infrastrukture za sportsku, rekreativnu i ostalu javnu namjenu na otocima</c:v>
                </c:pt>
              </c:strCache>
            </c:strRef>
          </c:cat>
          <c:val>
            <c:numRef>
              <c:f>'P3 - mjere'!$D$3:$D$10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088A-4547-B3A6-5927CA0C9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05472768"/>
        <c:axId val="105474304"/>
      </c:barChart>
      <c:barChart>
        <c:barDir val="col"/>
        <c:grouping val="clustered"/>
        <c:varyColors val="0"/>
        <c:ser>
          <c:idx val="2"/>
          <c:order val="2"/>
          <c:tx>
            <c:strRef>
              <c:f>'P3 - mjere'!$E$2</c:f>
              <c:strCache>
                <c:ptCount val="1"/>
                <c:pt idx="0">
                  <c:v>Ukupne procjenjene vrijednosti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'P3 - mjere'!$B$3:$B$10</c:f>
              <c:strCache>
                <c:ptCount val="8"/>
                <c:pt idx="0">
                  <c:v>3.1.1. Poticanje održivog razvoja sustava vodoopskrbe i odvodnje na otocima</c:v>
                </c:pt>
                <c:pt idx="1">
                  <c:v>3.1.2. Unaprjeđenje sustava gospodarenja otpadom na otocima i prelazak na kružno gospodarstvo</c:v>
                </c:pt>
                <c:pt idx="2">
                  <c:v>3.2.1. Unaprjeđenje opskrbe energijom i poticanje korištenja obnovljivih izvora energije na otocima</c:v>
                </c:pt>
                <c:pt idx="3">
                  <c:v>3.2.2. Poticanje energetske učinkovitosti na otocima</c:v>
                </c:pt>
                <c:pt idx="4">
                  <c:v>3.3.1. Unaprjeđenje zaštite i upravljanja prirodnim resursima i okolišem na otocima</c:v>
                </c:pt>
                <c:pt idx="5">
                  <c:v>3.3.2. Jačanje spremnosti i otpornosti otoka na prirodne nepogode i utjecaj klimatskih promjena</c:v>
                </c:pt>
                <c:pt idx="6">
                  <c:v>3.4.1. Valorizacija kulturne baštine i kulturnog krajolika na otocima</c:v>
                </c:pt>
                <c:pt idx="7">
                  <c:v>3.4.2. Unaprjeđenje infrastrukture za sportsku, rekreativnu i ostalu javnu namjenu na otocima</c:v>
                </c:pt>
              </c:strCache>
            </c:strRef>
          </c:cat>
          <c:val>
            <c:numRef>
              <c:f>'P3 - mjere'!$E$3:$E$10</c:f>
              <c:numCache>
                <c:formatCode>#,##0.00</c:formatCode>
                <c:ptCount val="8"/>
                <c:pt idx="0">
                  <c:v>3949428671.5100002</c:v>
                </c:pt>
                <c:pt idx="1">
                  <c:v>386434583.48000002</c:v>
                </c:pt>
                <c:pt idx="2">
                  <c:v>221505955</c:v>
                </c:pt>
                <c:pt idx="3">
                  <c:v>434969809.5</c:v>
                </c:pt>
                <c:pt idx="4">
                  <c:v>64327365</c:v>
                </c:pt>
                <c:pt idx="5">
                  <c:v>153399521.65000001</c:v>
                </c:pt>
                <c:pt idx="6">
                  <c:v>1039045293.26</c:v>
                </c:pt>
                <c:pt idx="7">
                  <c:v>1759806548.9599998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8A-4547-B3A6-5927CA0C9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105478400"/>
        <c:axId val="105476480"/>
      </c:barChart>
      <c:catAx>
        <c:axId val="10547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5474304"/>
        <c:crosses val="autoZero"/>
        <c:auto val="1"/>
        <c:lblAlgn val="ctr"/>
        <c:lblOffset val="100"/>
        <c:noMultiLvlLbl val="0"/>
      </c:catAx>
      <c:valAx>
        <c:axId val="10547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5472768"/>
        <c:crosses val="autoZero"/>
        <c:crossBetween val="between"/>
        <c:majorUnit val="25"/>
      </c:valAx>
      <c:valAx>
        <c:axId val="1054764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Vrijednosti projekata (u kn)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3197758159644486"/>
              <c:y val="0.27323350063778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5478400"/>
        <c:crosses val="max"/>
        <c:crossBetween val="between"/>
      </c:valAx>
      <c:catAx>
        <c:axId val="105478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476480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868686"/>
          </a:solidFill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4797072664683426"/>
          <c:y val="0.46235624809752074"/>
          <c:w val="0.1413309083634243"/>
          <c:h val="7.543156053761626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868686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56868179159388E-2"/>
          <c:y val="2.495608410966008E-2"/>
          <c:w val="0.69578055295537289"/>
          <c:h val="0.790091867175338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'P4 - mjere'!$C$2</c:f>
              <c:strCache>
                <c:ptCount val="1"/>
                <c:pt idx="0">
                  <c:v>Broj projekata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'P4 - mjere'!$B$3:$B$8</c:f>
              <c:strCache>
                <c:ptCount val="6"/>
                <c:pt idx="0">
                  <c:v>4.1.1. Povećanje dostupnosti širokopojasnog pristupa internetu na otocima</c:v>
                </c:pt>
                <c:pt idx="1">
                  <c:v>4.1.2. Digitalizacija javnih usluga i upravljanja javnim resursima</c:v>
                </c:pt>
                <c:pt idx="2">
                  <c:v>4.2.1. Unaprjeđenje pomorskog prometa na otocima</c:v>
                </c:pt>
                <c:pt idx="3">
                  <c:v>4.2.2. Unaprjeđenje cestovnog prometa na otocima</c:v>
                </c:pt>
                <c:pt idx="4">
                  <c:v>4.2.3. Unaprjeđenje zračnog prometa na otocima</c:v>
                </c:pt>
                <c:pt idx="5">
                  <c:v>4.2.4. Povećanje sigurnosti i razvoj intermodalnog prometnog sustava na otocima</c:v>
                </c:pt>
              </c:strCache>
            </c:strRef>
          </c:cat>
          <c:val>
            <c:numRef>
              <c:f>'P4 - mjere'!$C$3:$C$8</c:f>
              <c:numCache>
                <c:formatCode>General</c:formatCode>
                <c:ptCount val="6"/>
                <c:pt idx="0">
                  <c:v>5</c:v>
                </c:pt>
                <c:pt idx="1">
                  <c:v>8</c:v>
                </c:pt>
                <c:pt idx="2">
                  <c:v>73</c:v>
                </c:pt>
                <c:pt idx="3">
                  <c:v>133</c:v>
                </c:pt>
                <c:pt idx="4">
                  <c:v>7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3-4494-B4D0-587F09F4A78F}"/>
            </c:ext>
          </c:extLst>
        </c:ser>
        <c:ser>
          <c:idx val="1"/>
          <c:order val="1"/>
          <c:tx>
            <c:strRef>
              <c:f>'P4 - mjere'!$D$2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'P4 - mjere'!$B$3:$B$8</c:f>
              <c:strCache>
                <c:ptCount val="6"/>
                <c:pt idx="0">
                  <c:v>4.1.1. Povećanje dostupnosti širokopojasnog pristupa internetu na otocima</c:v>
                </c:pt>
                <c:pt idx="1">
                  <c:v>4.1.2. Digitalizacija javnih usluga i upravljanja javnim resursima</c:v>
                </c:pt>
                <c:pt idx="2">
                  <c:v>4.2.1. Unaprjeđenje pomorskog prometa na otocima</c:v>
                </c:pt>
                <c:pt idx="3">
                  <c:v>4.2.2. Unaprjeđenje cestovnog prometa na otocima</c:v>
                </c:pt>
                <c:pt idx="4">
                  <c:v>4.2.3. Unaprjeđenje zračnog prometa na otocima</c:v>
                </c:pt>
                <c:pt idx="5">
                  <c:v>4.2.4. Povećanje sigurnosti i razvoj intermodalnog prometnog sustava na otocima</c:v>
                </c:pt>
              </c:strCache>
            </c:strRef>
          </c:cat>
          <c:val>
            <c:numRef>
              <c:f>'P4 - mjere'!$D$3:$D$8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5163-4494-B4D0-587F09F4A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05444096"/>
        <c:axId val="105446016"/>
      </c:barChart>
      <c:barChart>
        <c:barDir val="col"/>
        <c:grouping val="clustered"/>
        <c:varyColors val="0"/>
        <c:ser>
          <c:idx val="2"/>
          <c:order val="2"/>
          <c:tx>
            <c:strRef>
              <c:f>'P4 - mjere'!$E$2</c:f>
              <c:strCache>
                <c:ptCount val="1"/>
                <c:pt idx="0">
                  <c:v>Ukupne procjenjene vrijednosti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'P4 - mjere'!$B$3:$B$8</c:f>
              <c:strCache>
                <c:ptCount val="6"/>
                <c:pt idx="0">
                  <c:v>4.1.1. Povećanje dostupnosti širokopojasnog pristupa internetu na otocima</c:v>
                </c:pt>
                <c:pt idx="1">
                  <c:v>4.1.2. Digitalizacija javnih usluga i upravljanja javnim resursima</c:v>
                </c:pt>
                <c:pt idx="2">
                  <c:v>4.2.1. Unaprjeđenje pomorskog prometa na otocima</c:v>
                </c:pt>
                <c:pt idx="3">
                  <c:v>4.2.2. Unaprjeđenje cestovnog prometa na otocima</c:v>
                </c:pt>
                <c:pt idx="4">
                  <c:v>4.2.3. Unaprjeđenje zračnog prometa na otocima</c:v>
                </c:pt>
                <c:pt idx="5">
                  <c:v>4.2.4. Povećanje sigurnosti i razvoj intermodalnog prometnog sustava na otocima</c:v>
                </c:pt>
              </c:strCache>
            </c:strRef>
          </c:cat>
          <c:val>
            <c:numRef>
              <c:f>'P4 - mjere'!$E$3:$E$8</c:f>
              <c:numCache>
                <c:formatCode>#,##0.00</c:formatCode>
                <c:ptCount val="6"/>
                <c:pt idx="0">
                  <c:v>24762500</c:v>
                </c:pt>
                <c:pt idx="1">
                  <c:v>28178000</c:v>
                </c:pt>
                <c:pt idx="2">
                  <c:v>2013706778.96</c:v>
                </c:pt>
                <c:pt idx="3">
                  <c:v>3477867429.0799999</c:v>
                </c:pt>
                <c:pt idx="4">
                  <c:v>373399226.5</c:v>
                </c:pt>
                <c:pt idx="5">
                  <c:v>249700000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63-4494-B4D0-587F09F4A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107752064"/>
        <c:axId val="107750144"/>
      </c:barChart>
      <c:catAx>
        <c:axId val="10544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5446016"/>
        <c:crosses val="autoZero"/>
        <c:auto val="1"/>
        <c:lblAlgn val="ctr"/>
        <c:lblOffset val="100"/>
        <c:noMultiLvlLbl val="0"/>
      </c:catAx>
      <c:valAx>
        <c:axId val="10544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1397697323150937E-2"/>
              <c:y val="0.28732540200218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5444096"/>
        <c:crosses val="autoZero"/>
        <c:crossBetween val="between"/>
        <c:majorUnit val="20"/>
      </c:valAx>
      <c:valAx>
        <c:axId val="10775014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Vrijednosti projekata (u kn)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5753226546793648"/>
              <c:y val="0.2255148051824430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7752064"/>
        <c:crosses val="max"/>
        <c:crossBetween val="between"/>
        <c:majorUnit val="550000000"/>
      </c:valAx>
      <c:catAx>
        <c:axId val="107752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75014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868686"/>
          </a:solidFill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4480988614586394"/>
          <c:y val="0.46398240191137374"/>
          <c:w val="0.14901054281854775"/>
          <c:h val="7.594980800547948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375957</xdr:colOff>
      <xdr:row>7</xdr:row>
      <xdr:rowOff>164726</xdr:rowOff>
    </xdr:from>
    <xdr:to>
      <xdr:col>4</xdr:col>
      <xdr:colOff>4482</xdr:colOff>
      <xdr:row>31</xdr:row>
      <xdr:rowOff>145676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200023</xdr:colOff>
      <xdr:row>13</xdr:row>
      <xdr:rowOff>19049</xdr:rowOff>
    </xdr:from>
    <xdr:to>
      <xdr:col>15</xdr:col>
      <xdr:colOff>514349</xdr:colOff>
      <xdr:row>52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44821</xdr:colOff>
      <xdr:row>10</xdr:row>
      <xdr:rowOff>89648</xdr:rowOff>
    </xdr:from>
    <xdr:to>
      <xdr:col>6</xdr:col>
      <xdr:colOff>537881</xdr:colOff>
      <xdr:row>36</xdr:row>
      <xdr:rowOff>153522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AB04C3-BA3C-4C4B-8F24-54D0BE1E9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21772</xdr:colOff>
      <xdr:row>22</xdr:row>
      <xdr:rowOff>97971</xdr:rowOff>
    </xdr:from>
    <xdr:to>
      <xdr:col>5</xdr:col>
      <xdr:colOff>936171</xdr:colOff>
      <xdr:row>60</xdr:row>
      <xdr:rowOff>55789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4301023-B1DB-4854-B7EF-9554CA2DB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1273628</xdr:colOff>
      <xdr:row>9</xdr:row>
      <xdr:rowOff>166255</xdr:rowOff>
    </xdr:from>
    <xdr:to>
      <xdr:col>4</xdr:col>
      <xdr:colOff>1537853</xdr:colOff>
      <xdr:row>45</xdr:row>
      <xdr:rowOff>138544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1246091</xdr:colOff>
      <xdr:row>11</xdr:row>
      <xdr:rowOff>62753</xdr:rowOff>
    </xdr:from>
    <xdr:to>
      <xdr:col>4</xdr:col>
      <xdr:colOff>376517</xdr:colOff>
      <xdr:row>42</xdr:row>
      <xdr:rowOff>35859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1940379</xdr:colOff>
      <xdr:row>18</xdr:row>
      <xdr:rowOff>84365</xdr:rowOff>
    </xdr:from>
    <xdr:to>
      <xdr:col>5</xdr:col>
      <xdr:colOff>783772</xdr:colOff>
      <xdr:row>56</xdr:row>
      <xdr:rowOff>51706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510986</xdr:colOff>
      <xdr:row>12</xdr:row>
      <xdr:rowOff>0</xdr:rowOff>
    </xdr:from>
    <xdr:to>
      <xdr:col>6</xdr:col>
      <xdr:colOff>414617</xdr:colOff>
      <xdr:row>46</xdr:row>
      <xdr:rowOff>78441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6"/>
  <sheetViews>
    <sheetView topLeftCell="A10" zoomScale="70" zoomScaleNormal="70" workbookViewId="0">
      <selection activeCell="C42" sqref="C42"/>
    </sheetView>
  </sheetViews>
  <sheetFormatPr defaultRowHeight="15" x14ac:dyDescent="0.25"/>
  <cols>
    <col min="1" max="1" width="66.7109375" customWidth="1"/>
    <col min="2" max="2" width="15.42578125" bestFit="1" customWidth="1"/>
    <col min="3" max="3" width="13.85546875" bestFit="1" customWidth="1"/>
    <col min="4" max="4" width="30.5703125" customWidth="1"/>
    <col min="5" max="5" width="15.42578125" bestFit="1" customWidth="1"/>
    <col min="6" max="6" width="12.7109375" bestFit="1" customWidth="1"/>
    <col min="7" max="7" width="103.7109375" customWidth="1"/>
    <col min="8" max="9" width="15.42578125" bestFit="1" customWidth="1"/>
    <col min="10" max="10" width="29.7109375" customWidth="1"/>
    <col min="12" max="12" width="16.140625" customWidth="1"/>
  </cols>
  <sheetData>
    <row r="1" spans="1:12" x14ac:dyDescent="0.25">
      <c r="B1" t="s">
        <v>0</v>
      </c>
      <c r="D1" t="s">
        <v>1</v>
      </c>
      <c r="H1" t="s">
        <v>0</v>
      </c>
      <c r="J1" t="s">
        <v>2</v>
      </c>
    </row>
    <row r="2" spans="1:12" x14ac:dyDescent="0.25">
      <c r="A2" t="s">
        <v>3</v>
      </c>
      <c r="B2">
        <v>90</v>
      </c>
      <c r="D2" s="11">
        <v>1203060054.6600001</v>
      </c>
      <c r="E2" s="85"/>
      <c r="G2" s="89" t="s">
        <v>4</v>
      </c>
      <c r="H2">
        <v>24</v>
      </c>
      <c r="J2">
        <v>327895250</v>
      </c>
      <c r="L2" s="11"/>
    </row>
    <row r="3" spans="1:12" x14ac:dyDescent="0.25">
      <c r="A3" t="s">
        <v>5</v>
      </c>
      <c r="B3">
        <v>86</v>
      </c>
      <c r="D3" s="11">
        <v>3315437422.1624999</v>
      </c>
      <c r="E3" s="86"/>
      <c r="G3" s="89" t="s">
        <v>6</v>
      </c>
      <c r="H3">
        <v>66</v>
      </c>
      <c r="J3">
        <v>875164804.66000009</v>
      </c>
      <c r="L3" s="11"/>
    </row>
    <row r="4" spans="1:12" x14ac:dyDescent="0.25">
      <c r="A4" t="s">
        <v>7</v>
      </c>
      <c r="B4">
        <v>559</v>
      </c>
      <c r="D4" s="11">
        <v>8008917748.3525009</v>
      </c>
      <c r="E4" s="85"/>
      <c r="G4" s="89" t="s">
        <v>8</v>
      </c>
      <c r="H4">
        <v>49</v>
      </c>
      <c r="J4">
        <v>1234804418.1900001</v>
      </c>
      <c r="L4" s="11"/>
    </row>
    <row r="5" spans="1:12" x14ac:dyDescent="0.25">
      <c r="A5" t="s">
        <v>9</v>
      </c>
      <c r="B5">
        <v>228</v>
      </c>
      <c r="D5" s="11">
        <v>6167613934.54</v>
      </c>
      <c r="E5" s="85"/>
      <c r="G5" s="89" t="s">
        <v>10</v>
      </c>
      <c r="H5">
        <v>37</v>
      </c>
      <c r="J5">
        <v>2080633003.9725001</v>
      </c>
      <c r="L5" s="11"/>
    </row>
    <row r="6" spans="1:12" ht="24" customHeight="1" x14ac:dyDescent="0.25">
      <c r="A6" s="3" t="s">
        <v>11</v>
      </c>
      <c r="B6" s="18">
        <f>SUM(B2:B5)</f>
        <v>963</v>
      </c>
      <c r="D6" s="103">
        <f>SUM(D2:D5)</f>
        <v>18695029159.715</v>
      </c>
      <c r="G6" s="89" t="s">
        <v>12</v>
      </c>
      <c r="H6">
        <v>141</v>
      </c>
      <c r="J6">
        <v>4335863254.9850006</v>
      </c>
      <c r="L6" s="11"/>
    </row>
    <row r="7" spans="1:12" x14ac:dyDescent="0.25">
      <c r="G7" s="89" t="s">
        <v>13</v>
      </c>
      <c r="H7">
        <v>98</v>
      </c>
      <c r="I7" s="4"/>
      <c r="J7">
        <v>656475764.5</v>
      </c>
      <c r="L7" s="11"/>
    </row>
    <row r="8" spans="1:12" x14ac:dyDescent="0.25">
      <c r="G8" s="89" t="s">
        <v>14</v>
      </c>
      <c r="H8">
        <v>36</v>
      </c>
      <c r="I8" s="4"/>
      <c r="J8">
        <v>217726886.65000001</v>
      </c>
      <c r="L8" s="11"/>
    </row>
    <row r="9" spans="1:12" x14ac:dyDescent="0.25">
      <c r="G9" s="89" t="s">
        <v>15</v>
      </c>
      <c r="H9">
        <v>284</v>
      </c>
      <c r="J9">
        <v>2798851842.2174997</v>
      </c>
      <c r="L9" s="11"/>
    </row>
    <row r="10" spans="1:12" x14ac:dyDescent="0.25">
      <c r="G10" s="89" t="s">
        <v>16</v>
      </c>
      <c r="H10">
        <v>38</v>
      </c>
      <c r="I10" s="4"/>
      <c r="J10">
        <v>52940500</v>
      </c>
      <c r="L10" s="11"/>
    </row>
    <row r="11" spans="1:12" x14ac:dyDescent="0.25">
      <c r="G11" s="89" t="s">
        <v>17</v>
      </c>
      <c r="H11">
        <v>190</v>
      </c>
      <c r="J11">
        <v>6114673434.54</v>
      </c>
      <c r="L11" s="11"/>
    </row>
    <row r="12" spans="1:12" x14ac:dyDescent="0.25">
      <c r="H12" s="18">
        <f>SUM(H2:H11)</f>
        <v>963</v>
      </c>
      <c r="J12" s="87">
        <f>SUM(J2:J11)</f>
        <v>18695029159.715</v>
      </c>
    </row>
    <row r="37" spans="1:1" x14ac:dyDescent="0.25">
      <c r="A37" t="s">
        <v>18</v>
      </c>
    </row>
    <row r="59" spans="1:10" x14ac:dyDescent="0.25">
      <c r="A59" s="84"/>
      <c r="B59" s="84"/>
      <c r="C59" s="84"/>
      <c r="D59" s="84"/>
      <c r="E59" s="84"/>
      <c r="F59" s="84"/>
      <c r="G59" s="84"/>
      <c r="H59" s="84"/>
      <c r="I59" s="84"/>
      <c r="J59" s="84"/>
    </row>
    <row r="60" spans="1:10" x14ac:dyDescent="0.25">
      <c r="A60" s="84"/>
      <c r="B60" s="85"/>
      <c r="C60" s="85"/>
      <c r="D60" s="85"/>
      <c r="E60" s="85"/>
      <c r="F60" s="85"/>
      <c r="G60" s="85"/>
      <c r="H60" s="85"/>
      <c r="I60" s="85"/>
      <c r="J60" s="84"/>
    </row>
    <row r="61" spans="1:10" x14ac:dyDescent="0.25">
      <c r="A61" s="84"/>
      <c r="B61" s="85"/>
      <c r="C61" s="85"/>
      <c r="D61" s="85"/>
      <c r="E61" s="85"/>
      <c r="F61" s="85"/>
      <c r="G61" s="86"/>
      <c r="H61" s="86"/>
      <c r="I61" s="86"/>
      <c r="J61" s="84"/>
    </row>
    <row r="62" spans="1:10" x14ac:dyDescent="0.25">
      <c r="A62" s="88"/>
      <c r="B62" s="85"/>
      <c r="C62" s="85"/>
      <c r="D62" s="86"/>
      <c r="E62" s="86"/>
      <c r="F62" s="85"/>
      <c r="G62" s="86"/>
      <c r="H62" s="85"/>
      <c r="I62" s="85"/>
      <c r="J62" s="84"/>
    </row>
    <row r="63" spans="1:10" x14ac:dyDescent="0.25">
      <c r="A63" s="84"/>
      <c r="B63" s="85"/>
      <c r="C63" s="85"/>
      <c r="D63" s="85"/>
      <c r="E63" s="85"/>
      <c r="F63" s="85"/>
      <c r="G63" s="85"/>
      <c r="H63" s="86"/>
      <c r="I63" s="85"/>
      <c r="J63" s="84"/>
    </row>
    <row r="64" spans="1:10" x14ac:dyDescent="0.25">
      <c r="A64" s="84"/>
      <c r="B64" s="84"/>
      <c r="C64" s="84"/>
      <c r="D64" s="84"/>
      <c r="E64" s="84"/>
      <c r="F64" s="84"/>
      <c r="G64" s="84"/>
      <c r="H64" s="84"/>
      <c r="I64" s="84"/>
      <c r="J64" s="84"/>
    </row>
    <row r="65" spans="1:10" x14ac:dyDescent="0.25">
      <c r="A65" s="84"/>
      <c r="B65" s="84"/>
      <c r="C65" s="84"/>
      <c r="D65" s="84"/>
      <c r="E65" s="84"/>
      <c r="F65" s="84"/>
      <c r="G65" s="84"/>
      <c r="H65" s="84"/>
      <c r="I65" s="84"/>
      <c r="J65" s="84"/>
    </row>
    <row r="66" spans="1:10" x14ac:dyDescent="0.25">
      <c r="A66" s="84"/>
      <c r="B66" s="84"/>
      <c r="C66" s="84"/>
      <c r="D66" s="84"/>
      <c r="E66" s="84"/>
      <c r="F66" s="84"/>
      <c r="G66" s="84"/>
      <c r="H66" s="84"/>
      <c r="I66" s="84"/>
      <c r="J66" s="84"/>
    </row>
  </sheetData>
  <pageMargins left="0.70866141732283472" right="0.70866141732283472" top="0.74803149606299213" bottom="0.74803149606299213" header="0.31496062992125984" footer="0.31496062992125984"/>
  <pageSetup paperSize="8" scale="5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I13"/>
  <sheetViews>
    <sheetView zoomScale="85" zoomScaleNormal="85" workbookViewId="0">
      <selection activeCell="E21" sqref="E21"/>
    </sheetView>
  </sheetViews>
  <sheetFormatPr defaultColWidth="9.140625" defaultRowHeight="15.75" x14ac:dyDescent="0.25"/>
  <cols>
    <col min="1" max="1" width="49.5703125" style="46" bestFit="1" customWidth="1"/>
    <col min="2" max="3" width="21.7109375" style="46" bestFit="1" customWidth="1"/>
    <col min="4" max="6" width="20.7109375" style="46" customWidth="1"/>
    <col min="7" max="8" width="21.7109375" style="46" bestFit="1" customWidth="1"/>
    <col min="9" max="9" width="23.140625" style="46" bestFit="1" customWidth="1"/>
    <col min="10" max="16384" width="9.140625" style="46"/>
  </cols>
  <sheetData>
    <row r="3" spans="1:9" ht="16.5" thickBot="1" x14ac:dyDescent="0.3"/>
    <row r="4" spans="1:9" s="44" customFormat="1" ht="20.100000000000001" customHeight="1" x14ac:dyDescent="0.25">
      <c r="A4" s="136" t="s">
        <v>78</v>
      </c>
      <c r="B4" s="133" t="s">
        <v>79</v>
      </c>
      <c r="C4" s="134"/>
      <c r="D4" s="134"/>
      <c r="E4" s="134"/>
      <c r="F4" s="134"/>
      <c r="G4" s="134"/>
      <c r="H4" s="135"/>
      <c r="I4" s="138" t="s">
        <v>22</v>
      </c>
    </row>
    <row r="5" spans="1:9" s="45" customFormat="1" ht="39.950000000000003" customHeight="1" thickBot="1" x14ac:dyDescent="0.3">
      <c r="A5" s="137"/>
      <c r="B5" s="48" t="s">
        <v>80</v>
      </c>
      <c r="C5" s="49" t="s">
        <v>81</v>
      </c>
      <c r="D5" s="49" t="s">
        <v>82</v>
      </c>
      <c r="E5" s="49" t="s">
        <v>83</v>
      </c>
      <c r="F5" s="49" t="s">
        <v>84</v>
      </c>
      <c r="G5" s="49" t="s">
        <v>85</v>
      </c>
      <c r="H5" s="50" t="s">
        <v>86</v>
      </c>
      <c r="I5" s="139"/>
    </row>
    <row r="6" spans="1:9" ht="24" customHeight="1" thickTop="1" x14ac:dyDescent="0.25">
      <c r="A6" s="51" t="s">
        <v>0</v>
      </c>
      <c r="B6" s="52">
        <f>'21 01 21'!C12</f>
        <v>245</v>
      </c>
      <c r="C6" s="53">
        <f>'21 01 21'!D12</f>
        <v>144</v>
      </c>
      <c r="D6" s="53">
        <f>'21 01 21'!E12</f>
        <v>32</v>
      </c>
      <c r="E6" s="53">
        <f>'21 01 21'!F12</f>
        <v>9</v>
      </c>
      <c r="F6" s="53">
        <f>'21 01 21'!G12</f>
        <v>12</v>
      </c>
      <c r="G6" s="53">
        <f>'21 01 21'!H12</f>
        <v>179</v>
      </c>
      <c r="H6" s="54">
        <f>'21 01 21'!I12</f>
        <v>311</v>
      </c>
      <c r="I6" s="55">
        <f>SUM(B6:H6)</f>
        <v>932</v>
      </c>
    </row>
    <row r="7" spans="1:9" ht="24" customHeight="1" thickBot="1" x14ac:dyDescent="0.3">
      <c r="A7" s="56" t="s">
        <v>87</v>
      </c>
      <c r="B7" s="57">
        <f>'21 01 21'!C13</f>
        <v>5564311914.6899996</v>
      </c>
      <c r="C7" s="58">
        <f>'21 01 21'!D13</f>
        <v>3002387900.2399998</v>
      </c>
      <c r="D7" s="58">
        <f>'21 01 21'!E13</f>
        <v>394243000</v>
      </c>
      <c r="E7" s="58">
        <f>'21 01 21'!F13</f>
        <v>216266583.06</v>
      </c>
      <c r="F7" s="58">
        <f>'21 01 21'!G13</f>
        <v>40000000</v>
      </c>
      <c r="G7" s="58">
        <f>'21 01 21'!H13</f>
        <v>6464853215.21</v>
      </c>
      <c r="H7" s="59">
        <f>'21 01 21'!I13</f>
        <v>3031182654.48</v>
      </c>
      <c r="I7" s="60">
        <f t="shared" ref="I7:I13" si="0">SUM(B7:H7)</f>
        <v>18713245267.68</v>
      </c>
    </row>
    <row r="8" spans="1:9" ht="24" customHeight="1" thickTop="1" x14ac:dyDescent="0.25">
      <c r="A8" s="61" t="s">
        <v>88</v>
      </c>
      <c r="B8" s="62">
        <f>'21 01 21'!C14</f>
        <v>6</v>
      </c>
      <c r="C8" s="63">
        <f>'21 01 21'!D14</f>
        <v>2</v>
      </c>
      <c r="D8" s="63">
        <f>'21 01 21'!E14</f>
        <v>1</v>
      </c>
      <c r="E8" s="63">
        <f>'21 01 21'!F14</f>
        <v>0</v>
      </c>
      <c r="F8" s="63">
        <f>'21 01 21'!G14</f>
        <v>0</v>
      </c>
      <c r="G8" s="63">
        <f>'21 01 21'!H14</f>
        <v>3</v>
      </c>
      <c r="H8" s="64">
        <f>'21 01 21'!I14</f>
        <v>12</v>
      </c>
      <c r="I8" s="65">
        <f t="shared" si="0"/>
        <v>24</v>
      </c>
    </row>
    <row r="9" spans="1:9" ht="24" customHeight="1" thickBot="1" x14ac:dyDescent="0.3">
      <c r="A9" s="66" t="s">
        <v>89</v>
      </c>
      <c r="B9" s="67">
        <f>'21 01 21'!C15</f>
        <v>28700000</v>
      </c>
      <c r="C9" s="68">
        <f>'21 01 21'!D15</f>
        <v>23000000</v>
      </c>
      <c r="D9" s="68">
        <f>'21 01 21'!E15</f>
        <v>2000000</v>
      </c>
      <c r="E9" s="68">
        <f>'21 01 21'!F15</f>
        <v>0</v>
      </c>
      <c r="F9" s="68">
        <f>'21 01 21'!G15</f>
        <v>0</v>
      </c>
      <c r="G9" s="68">
        <f>'21 01 21'!H15</f>
        <v>21000000</v>
      </c>
      <c r="H9" s="69">
        <f>'21 01 21'!I15</f>
        <v>35565000</v>
      </c>
      <c r="I9" s="70">
        <f t="shared" si="0"/>
        <v>110265000</v>
      </c>
    </row>
    <row r="10" spans="1:9" ht="24" customHeight="1" thickTop="1" x14ac:dyDescent="0.25">
      <c r="A10" s="51" t="s">
        <v>90</v>
      </c>
      <c r="B10" s="52">
        <f>'21 01 21'!C16</f>
        <v>0</v>
      </c>
      <c r="C10" s="53">
        <f>'21 01 21'!D16</f>
        <v>0</v>
      </c>
      <c r="D10" s="53">
        <f>'21 01 21'!E16</f>
        <v>0</v>
      </c>
      <c r="E10" s="53">
        <f>'21 01 21'!F16</f>
        <v>0</v>
      </c>
      <c r="F10" s="53">
        <f>'21 01 21'!G16</f>
        <v>0</v>
      </c>
      <c r="G10" s="53">
        <f>'21 01 21'!H16</f>
        <v>0</v>
      </c>
      <c r="H10" s="54">
        <f>'21 01 21'!I16</f>
        <v>1</v>
      </c>
      <c r="I10" s="55">
        <f t="shared" si="0"/>
        <v>1</v>
      </c>
    </row>
    <row r="11" spans="1:9" ht="24" customHeight="1" thickBot="1" x14ac:dyDescent="0.3">
      <c r="A11" s="56" t="s">
        <v>91</v>
      </c>
      <c r="B11" s="71">
        <f>'21 01 21'!C17</f>
        <v>0</v>
      </c>
      <c r="C11" s="72">
        <f>'21 01 21'!D17</f>
        <v>0</v>
      </c>
      <c r="D11" s="72">
        <f>'21 01 21'!E17</f>
        <v>0</v>
      </c>
      <c r="E11" s="72">
        <f>'21 01 21'!F17</f>
        <v>0</v>
      </c>
      <c r="F11" s="72">
        <f>'21 01 21'!G17</f>
        <v>0</v>
      </c>
      <c r="G11" s="72">
        <f>'21 01 21'!H17</f>
        <v>0</v>
      </c>
      <c r="H11" s="73">
        <f>'21 01 21'!I17</f>
        <v>1000000</v>
      </c>
      <c r="I11" s="60">
        <f t="shared" si="0"/>
        <v>1000000</v>
      </c>
    </row>
    <row r="12" spans="1:9" s="47" customFormat="1" ht="24" customHeight="1" thickTop="1" x14ac:dyDescent="0.25">
      <c r="A12" s="74" t="s">
        <v>92</v>
      </c>
      <c r="B12" s="75">
        <f>B6+B8+B10</f>
        <v>251</v>
      </c>
      <c r="C12" s="76">
        <f>C6+C8+C10</f>
        <v>146</v>
      </c>
      <c r="D12" s="76">
        <f t="shared" ref="D12:H12" si="1">D6+D8+D10</f>
        <v>33</v>
      </c>
      <c r="E12" s="76">
        <f t="shared" si="1"/>
        <v>9</v>
      </c>
      <c r="F12" s="76">
        <f t="shared" si="1"/>
        <v>12</v>
      </c>
      <c r="G12" s="76">
        <f t="shared" si="1"/>
        <v>182</v>
      </c>
      <c r="H12" s="77">
        <f t="shared" si="1"/>
        <v>324</v>
      </c>
      <c r="I12" s="78">
        <f>SUM(B12:H12)</f>
        <v>957</v>
      </c>
    </row>
    <row r="13" spans="1:9" s="47" customFormat="1" ht="24" customHeight="1" thickBot="1" x14ac:dyDescent="0.3">
      <c r="A13" s="79" t="s">
        <v>93</v>
      </c>
      <c r="B13" s="80">
        <f>B7+B9+B11</f>
        <v>5593011914.6899996</v>
      </c>
      <c r="C13" s="81">
        <f>C7+C9+C11</f>
        <v>3025387900.2399998</v>
      </c>
      <c r="D13" s="81">
        <f t="shared" ref="D13:H13" si="2">D7+D9+D11</f>
        <v>396243000</v>
      </c>
      <c r="E13" s="81">
        <f t="shared" si="2"/>
        <v>216266583.06</v>
      </c>
      <c r="F13" s="81">
        <f t="shared" si="2"/>
        <v>40000000</v>
      </c>
      <c r="G13" s="81">
        <f t="shared" si="2"/>
        <v>6485853215.21</v>
      </c>
      <c r="H13" s="82">
        <f t="shared" si="2"/>
        <v>3067747654.48</v>
      </c>
      <c r="I13" s="83">
        <f t="shared" si="0"/>
        <v>18824510267.68</v>
      </c>
    </row>
  </sheetData>
  <mergeCells count="3">
    <mergeCell ref="B4:H4"/>
    <mergeCell ref="A4:A5"/>
    <mergeCell ref="I4:I5"/>
  </mergeCells>
  <printOptions horizontalCentered="1"/>
  <pageMargins left="0.19685039370078741" right="0.19685039370078741" top="0.78740157480314965" bottom="0.3937007874015748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"/>
  <sheetViews>
    <sheetView tabSelected="1" view="pageBreakPreview" zoomScale="90" zoomScaleNormal="90" zoomScaleSheetLayoutView="90" workbookViewId="0">
      <pane ySplit="2" topLeftCell="A3" activePane="bottomLeft" state="frozen"/>
      <selection pane="bottomLeft" activeCell="L8" sqref="L8"/>
    </sheetView>
  </sheetViews>
  <sheetFormatPr defaultColWidth="9.140625" defaultRowHeight="15.75" x14ac:dyDescent="0.25"/>
  <cols>
    <col min="1" max="1" width="16.28515625" style="127" customWidth="1"/>
    <col min="2" max="2" width="23.140625" style="121" customWidth="1"/>
    <col min="3" max="3" width="37" style="123" customWidth="1"/>
    <col min="4" max="4" width="32.28515625" style="123" customWidth="1"/>
    <col min="5" max="5" width="35.140625" style="123" customWidth="1"/>
    <col min="6" max="6" width="56.140625" style="123" customWidth="1"/>
    <col min="7" max="8" width="21.28515625" style="124" customWidth="1"/>
    <col min="9" max="9" width="24.140625" style="122" bestFit="1" customWidth="1"/>
    <col min="10" max="16384" width="9.140625" style="122"/>
  </cols>
  <sheetData>
    <row r="1" spans="1:9" s="130" customFormat="1" x14ac:dyDescent="0.25">
      <c r="B1" s="131" t="s">
        <v>102</v>
      </c>
      <c r="C1" s="123"/>
      <c r="D1" s="123"/>
      <c r="E1" s="123"/>
      <c r="F1" s="123"/>
      <c r="G1" s="124"/>
      <c r="H1" s="124"/>
      <c r="I1" s="122"/>
    </row>
    <row r="2" spans="1:9" s="125" customFormat="1" ht="145.5" customHeight="1" x14ac:dyDescent="0.25">
      <c r="A2" s="128" t="s">
        <v>100</v>
      </c>
      <c r="B2" s="128" t="s">
        <v>19</v>
      </c>
      <c r="C2" s="128" t="s">
        <v>97</v>
      </c>
      <c r="D2" s="128" t="s">
        <v>95</v>
      </c>
      <c r="E2" s="128" t="s">
        <v>94</v>
      </c>
      <c r="F2" s="128" t="s">
        <v>96</v>
      </c>
      <c r="G2" s="129" t="s">
        <v>99</v>
      </c>
      <c r="H2" s="129" t="s">
        <v>98</v>
      </c>
      <c r="I2" s="132" t="s">
        <v>101</v>
      </c>
    </row>
    <row r="3" spans="1:9" s="121" customFormat="1" ht="20.100000000000001" customHeight="1" x14ac:dyDescent="0.25">
      <c r="A3" s="126">
        <v>1</v>
      </c>
      <c r="B3" s="116"/>
      <c r="C3" s="117"/>
      <c r="D3" s="117"/>
      <c r="E3" s="117"/>
      <c r="F3" s="117"/>
      <c r="G3" s="118"/>
      <c r="H3" s="118"/>
      <c r="I3" s="119"/>
    </row>
    <row r="4" spans="1:9" s="121" customFormat="1" ht="20.100000000000001" customHeight="1" x14ac:dyDescent="0.25">
      <c r="A4" s="126">
        <v>2</v>
      </c>
      <c r="B4" s="116"/>
      <c r="C4" s="117"/>
      <c r="D4" s="117"/>
      <c r="E4" s="117"/>
      <c r="F4" s="117"/>
      <c r="G4" s="118"/>
      <c r="H4" s="118"/>
      <c r="I4" s="119"/>
    </row>
    <row r="5" spans="1:9" s="121" customFormat="1" ht="20.100000000000001" customHeight="1" x14ac:dyDescent="0.25">
      <c r="A5" s="126">
        <v>3</v>
      </c>
      <c r="B5" s="116"/>
      <c r="C5" s="117"/>
      <c r="D5" s="117"/>
      <c r="E5" s="117"/>
      <c r="F5" s="117"/>
      <c r="G5" s="118"/>
      <c r="H5" s="118"/>
      <c r="I5" s="119"/>
    </row>
    <row r="6" spans="1:9" s="121" customFormat="1" ht="20.100000000000001" customHeight="1" x14ac:dyDescent="0.25">
      <c r="A6" s="126">
        <v>4</v>
      </c>
      <c r="B6" s="116"/>
      <c r="C6" s="117"/>
      <c r="D6" s="117"/>
      <c r="E6" s="117"/>
      <c r="F6" s="117"/>
      <c r="G6" s="118"/>
      <c r="H6" s="118"/>
      <c r="I6" s="120"/>
    </row>
    <row r="7" spans="1:9" s="121" customFormat="1" ht="20.100000000000001" customHeight="1" x14ac:dyDescent="0.25">
      <c r="A7" s="126">
        <v>5</v>
      </c>
      <c r="B7" s="116"/>
      <c r="C7" s="117"/>
      <c r="D7" s="117"/>
      <c r="E7" s="117"/>
      <c r="F7" s="117"/>
      <c r="G7" s="118"/>
      <c r="H7" s="118"/>
      <c r="I7" s="120"/>
    </row>
    <row r="8" spans="1:9" s="121" customFormat="1" ht="20.100000000000001" customHeight="1" x14ac:dyDescent="0.25">
      <c r="A8" s="126">
        <v>6</v>
      </c>
      <c r="B8" s="116"/>
      <c r="C8" s="117"/>
      <c r="D8" s="117"/>
      <c r="E8" s="117"/>
      <c r="F8" s="117"/>
      <c r="G8" s="118"/>
      <c r="H8" s="118"/>
      <c r="I8" s="120"/>
    </row>
    <row r="9" spans="1:9" s="121" customFormat="1" ht="20.100000000000001" customHeight="1" x14ac:dyDescent="0.25">
      <c r="A9" s="126">
        <v>7</v>
      </c>
      <c r="B9" s="116"/>
      <c r="C9" s="117"/>
      <c r="D9" s="117"/>
      <c r="E9" s="117"/>
      <c r="F9" s="117"/>
      <c r="G9" s="118"/>
      <c r="H9" s="118"/>
      <c r="I9" s="120"/>
    </row>
    <row r="10" spans="1:9" s="121" customFormat="1" ht="20.100000000000001" customHeight="1" x14ac:dyDescent="0.25">
      <c r="A10" s="126">
        <v>8</v>
      </c>
      <c r="B10" s="116"/>
      <c r="C10" s="117"/>
      <c r="D10" s="117"/>
      <c r="E10" s="117"/>
      <c r="F10" s="117"/>
      <c r="G10" s="118"/>
      <c r="H10" s="118"/>
      <c r="I10" s="120"/>
    </row>
    <row r="11" spans="1:9" s="121" customFormat="1" ht="20.100000000000001" customHeight="1" x14ac:dyDescent="0.25">
      <c r="A11" s="126">
        <v>9</v>
      </c>
      <c r="B11" s="116"/>
      <c r="C11" s="117"/>
      <c r="D11" s="117"/>
      <c r="E11" s="117"/>
      <c r="F11" s="117"/>
      <c r="G11" s="118"/>
      <c r="H11" s="118"/>
      <c r="I11" s="120"/>
    </row>
    <row r="12" spans="1:9" ht="20.100000000000001" customHeight="1" x14ac:dyDescent="0.25">
      <c r="A12" s="126">
        <v>10</v>
      </c>
      <c r="B12" s="116"/>
      <c r="C12" s="117"/>
      <c r="D12" s="117"/>
      <c r="E12" s="117"/>
      <c r="F12" s="117"/>
      <c r="G12" s="118"/>
      <c r="H12" s="118"/>
      <c r="I12" s="120"/>
    </row>
    <row r="13" spans="1:9" ht="20.100000000000001" customHeight="1" x14ac:dyDescent="0.25">
      <c r="A13" s="126">
        <v>11</v>
      </c>
      <c r="B13" s="116"/>
      <c r="C13" s="117"/>
      <c r="D13" s="117"/>
      <c r="E13" s="117"/>
      <c r="F13" s="117"/>
      <c r="G13" s="118"/>
      <c r="H13" s="118"/>
      <c r="I13" s="120"/>
    </row>
    <row r="14" spans="1:9" ht="20.100000000000001" customHeight="1" x14ac:dyDescent="0.25">
      <c r="A14" s="126">
        <v>12</v>
      </c>
      <c r="B14" s="116"/>
      <c r="C14" s="117"/>
      <c r="D14" s="117"/>
      <c r="E14" s="117"/>
      <c r="F14" s="117"/>
      <c r="G14" s="118"/>
      <c r="H14" s="118"/>
      <c r="I14" s="120"/>
    </row>
    <row r="15" spans="1:9" ht="20.100000000000001" customHeight="1" x14ac:dyDescent="0.25">
      <c r="A15" s="126">
        <v>13</v>
      </c>
      <c r="B15" s="116"/>
      <c r="C15" s="117"/>
      <c r="D15" s="117"/>
      <c r="E15" s="117"/>
      <c r="F15" s="117"/>
      <c r="G15" s="118"/>
      <c r="H15" s="118"/>
      <c r="I15" s="120"/>
    </row>
    <row r="16" spans="1:9" ht="20.100000000000001" customHeight="1" x14ac:dyDescent="0.25">
      <c r="A16" s="126">
        <v>14</v>
      </c>
      <c r="B16" s="116"/>
      <c r="C16" s="117"/>
      <c r="D16" s="117"/>
      <c r="E16" s="117"/>
      <c r="F16" s="117"/>
      <c r="G16" s="118"/>
      <c r="H16" s="118"/>
      <c r="I16" s="120"/>
    </row>
    <row r="17" spans="1:9" ht="20.100000000000001" customHeight="1" x14ac:dyDescent="0.25">
      <c r="A17" s="126">
        <v>15</v>
      </c>
      <c r="B17" s="116"/>
      <c r="C17" s="117"/>
      <c r="D17" s="117"/>
      <c r="E17" s="117"/>
      <c r="F17" s="117"/>
      <c r="G17" s="118"/>
      <c r="H17" s="118"/>
      <c r="I17" s="120"/>
    </row>
    <row r="18" spans="1:9" ht="20.100000000000001" customHeight="1" x14ac:dyDescent="0.25">
      <c r="A18" s="126">
        <v>16</v>
      </c>
      <c r="B18" s="116"/>
      <c r="C18" s="117"/>
      <c r="D18" s="117"/>
      <c r="E18" s="117"/>
      <c r="F18" s="117"/>
      <c r="G18" s="118"/>
      <c r="H18" s="118"/>
      <c r="I18" s="120"/>
    </row>
    <row r="19" spans="1:9" ht="20.100000000000001" customHeight="1" x14ac:dyDescent="0.25">
      <c r="A19" s="126">
        <v>17</v>
      </c>
      <c r="B19" s="116"/>
      <c r="C19" s="117"/>
      <c r="D19" s="117"/>
      <c r="E19" s="117"/>
      <c r="F19" s="117"/>
      <c r="G19" s="118"/>
      <c r="H19" s="118"/>
      <c r="I19" s="120"/>
    </row>
    <row r="20" spans="1:9" ht="20.100000000000001" customHeight="1" x14ac:dyDescent="0.25">
      <c r="A20" s="126">
        <v>18</v>
      </c>
      <c r="B20" s="116"/>
      <c r="C20" s="117"/>
      <c r="D20" s="117"/>
      <c r="E20" s="117"/>
      <c r="F20" s="117"/>
      <c r="G20" s="118"/>
      <c r="H20" s="118"/>
      <c r="I20" s="120"/>
    </row>
    <row r="21" spans="1:9" ht="20.100000000000001" customHeight="1" x14ac:dyDescent="0.25">
      <c r="A21" s="126">
        <v>19</v>
      </c>
      <c r="B21" s="116"/>
      <c r="C21" s="117"/>
      <c r="D21" s="117"/>
      <c r="E21" s="117"/>
      <c r="F21" s="117"/>
      <c r="G21" s="118"/>
      <c r="H21" s="118"/>
      <c r="I21" s="120"/>
    </row>
    <row r="22" spans="1:9" ht="20.100000000000001" customHeight="1" x14ac:dyDescent="0.25">
      <c r="A22" s="126">
        <v>20</v>
      </c>
      <c r="B22" s="116"/>
      <c r="C22" s="117"/>
      <c r="D22" s="117"/>
      <c r="E22" s="117"/>
      <c r="F22" s="117"/>
      <c r="G22" s="118"/>
      <c r="H22" s="118"/>
      <c r="I22" s="120"/>
    </row>
    <row r="23" spans="1:9" ht="20.100000000000001" customHeight="1" x14ac:dyDescent="0.25">
      <c r="A23" s="126">
        <v>21</v>
      </c>
      <c r="B23" s="116"/>
      <c r="C23" s="117"/>
      <c r="D23" s="117"/>
      <c r="E23" s="117"/>
      <c r="F23" s="117"/>
      <c r="G23" s="118"/>
      <c r="H23" s="118"/>
      <c r="I23" s="120"/>
    </row>
    <row r="24" spans="1:9" ht="20.100000000000001" customHeight="1" x14ac:dyDescent="0.25">
      <c r="A24" s="126">
        <v>22</v>
      </c>
      <c r="B24" s="116"/>
      <c r="C24" s="117"/>
      <c r="D24" s="117"/>
      <c r="E24" s="117"/>
      <c r="F24" s="117"/>
      <c r="G24" s="118"/>
      <c r="H24" s="118"/>
      <c r="I24" s="120"/>
    </row>
    <row r="25" spans="1:9" ht="20.100000000000001" customHeight="1" x14ac:dyDescent="0.25">
      <c r="A25" s="126">
        <v>23</v>
      </c>
      <c r="B25" s="116"/>
      <c r="C25" s="117"/>
      <c r="D25" s="117"/>
      <c r="E25" s="117"/>
      <c r="F25" s="117"/>
      <c r="G25" s="118"/>
      <c r="H25" s="118"/>
      <c r="I25" s="120"/>
    </row>
    <row r="26" spans="1:9" ht="20.100000000000001" customHeight="1" x14ac:dyDescent="0.25">
      <c r="A26" s="126">
        <v>24</v>
      </c>
      <c r="B26" s="116"/>
      <c r="C26" s="117"/>
      <c r="D26" s="117"/>
      <c r="E26" s="117"/>
      <c r="F26" s="117"/>
      <c r="G26" s="118"/>
      <c r="H26" s="118"/>
      <c r="I26" s="120"/>
    </row>
    <row r="27" spans="1:9" ht="20.100000000000001" customHeight="1" x14ac:dyDescent="0.25">
      <c r="A27" s="126">
        <v>25</v>
      </c>
      <c r="B27" s="116"/>
      <c r="C27" s="117"/>
      <c r="D27" s="117"/>
      <c r="E27" s="117"/>
      <c r="F27" s="117"/>
      <c r="G27" s="118"/>
      <c r="H27" s="118"/>
      <c r="I27" s="120"/>
    </row>
    <row r="28" spans="1:9" ht="20.100000000000001" customHeight="1" x14ac:dyDescent="0.25">
      <c r="A28" s="126">
        <v>26</v>
      </c>
      <c r="B28" s="116"/>
      <c r="C28" s="117"/>
      <c r="D28" s="117"/>
      <c r="E28" s="117"/>
      <c r="F28" s="117"/>
      <c r="G28" s="118"/>
      <c r="H28" s="118"/>
      <c r="I28" s="120"/>
    </row>
    <row r="29" spans="1:9" ht="20.100000000000001" customHeight="1" x14ac:dyDescent="0.25">
      <c r="A29" s="126">
        <v>27</v>
      </c>
      <c r="B29" s="116"/>
      <c r="C29" s="117"/>
      <c r="D29" s="117"/>
      <c r="E29" s="117"/>
      <c r="F29" s="117"/>
      <c r="G29" s="118"/>
      <c r="H29" s="118"/>
      <c r="I29" s="120"/>
    </row>
    <row r="30" spans="1:9" x14ac:dyDescent="0.25">
      <c r="A30" s="126">
        <v>28</v>
      </c>
      <c r="B30" s="116"/>
      <c r="C30" s="117"/>
      <c r="D30" s="117"/>
      <c r="E30" s="117"/>
      <c r="F30" s="117"/>
      <c r="G30" s="118"/>
      <c r="H30" s="118"/>
      <c r="I30" s="120"/>
    </row>
    <row r="31" spans="1:9" x14ac:dyDescent="0.25">
      <c r="A31" s="126">
        <v>29</v>
      </c>
      <c r="B31" s="116"/>
      <c r="C31" s="117"/>
      <c r="D31" s="117"/>
      <c r="E31" s="117"/>
      <c r="F31" s="117"/>
      <c r="G31" s="118"/>
      <c r="H31" s="118"/>
      <c r="I31" s="120"/>
    </row>
    <row r="32" spans="1:9" x14ac:dyDescent="0.25">
      <c r="A32" s="126">
        <v>30</v>
      </c>
      <c r="B32" s="116"/>
      <c r="C32" s="117"/>
      <c r="D32" s="117"/>
      <c r="E32" s="117"/>
      <c r="F32" s="117"/>
      <c r="G32" s="118"/>
      <c r="H32" s="118"/>
      <c r="I32" s="120"/>
    </row>
  </sheetData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1:J10"/>
  <sheetViews>
    <sheetView zoomScale="85" zoomScaleNormal="85" workbookViewId="0">
      <selection activeCell="F9" sqref="F9"/>
    </sheetView>
  </sheetViews>
  <sheetFormatPr defaultColWidth="9.140625" defaultRowHeight="15" x14ac:dyDescent="0.25"/>
  <cols>
    <col min="1" max="1" width="16.5703125" bestFit="1" customWidth="1"/>
    <col min="2" max="2" width="67.42578125" customWidth="1"/>
    <col min="3" max="3" width="16.7109375" style="96" customWidth="1"/>
    <col min="4" max="4" width="28.5703125" style="96" customWidth="1"/>
    <col min="5" max="10" width="16.7109375" style="96" customWidth="1"/>
    <col min="11" max="11" width="16.42578125" bestFit="1" customWidth="1"/>
  </cols>
  <sheetData>
    <row r="1" spans="2:10" s="91" customFormat="1" ht="15" customHeight="1" x14ac:dyDescent="0.25">
      <c r="C1" s="96"/>
      <c r="D1" s="96"/>
      <c r="E1" s="96"/>
      <c r="F1" s="96"/>
      <c r="G1" s="96"/>
      <c r="H1" s="96"/>
      <c r="I1" s="96"/>
      <c r="J1" s="96"/>
    </row>
    <row r="2" spans="2:10" s="91" customFormat="1" ht="15" customHeight="1" x14ac:dyDescent="0.25">
      <c r="B2" s="106" t="s">
        <v>20</v>
      </c>
      <c r="C2" s="107" t="s">
        <v>0</v>
      </c>
      <c r="D2" s="107" t="s">
        <v>21</v>
      </c>
      <c r="E2" s="95"/>
      <c r="F2" s="100"/>
      <c r="G2" s="96"/>
      <c r="H2" s="96"/>
      <c r="I2" s="96"/>
      <c r="J2" s="96"/>
    </row>
    <row r="3" spans="2:10" s="91" customFormat="1" ht="15" customHeight="1" x14ac:dyDescent="0.25">
      <c r="B3" s="92" t="s">
        <v>3</v>
      </c>
      <c r="C3" s="101">
        <v>90</v>
      </c>
      <c r="D3" s="102">
        <v>1203060054.6600001</v>
      </c>
      <c r="E3" s="85"/>
      <c r="F3" s="96"/>
      <c r="G3" s="96"/>
      <c r="H3" s="96"/>
      <c r="I3" s="96"/>
      <c r="J3" s="96"/>
    </row>
    <row r="4" spans="2:10" s="91" customFormat="1" ht="15" customHeight="1" x14ac:dyDescent="0.25">
      <c r="B4" s="92" t="s">
        <v>5</v>
      </c>
      <c r="C4" s="101">
        <v>86</v>
      </c>
      <c r="D4" s="102">
        <v>3315437422.1624999</v>
      </c>
      <c r="E4" s="85"/>
      <c r="F4" s="96"/>
      <c r="G4" s="96"/>
      <c r="H4" s="96"/>
      <c r="I4" s="96"/>
      <c r="J4" s="96"/>
    </row>
    <row r="5" spans="2:10" s="91" customFormat="1" ht="15" customHeight="1" x14ac:dyDescent="0.25">
      <c r="B5" s="92" t="s">
        <v>7</v>
      </c>
      <c r="C5" s="101">
        <v>559</v>
      </c>
      <c r="D5" s="102">
        <v>8008917748.3525009</v>
      </c>
      <c r="E5" s="85"/>
      <c r="F5" s="96"/>
      <c r="G5" s="96"/>
      <c r="H5" s="96"/>
      <c r="I5" s="96"/>
      <c r="J5" s="96"/>
    </row>
    <row r="6" spans="2:10" s="91" customFormat="1" ht="15" customHeight="1" x14ac:dyDescent="0.25">
      <c r="B6" s="92" t="s">
        <v>9</v>
      </c>
      <c r="C6" s="101">
        <v>228</v>
      </c>
      <c r="D6" s="102">
        <v>6167613934.54</v>
      </c>
      <c r="E6" s="86"/>
      <c r="F6" s="96"/>
      <c r="G6" s="96"/>
      <c r="H6" s="96"/>
      <c r="I6" s="96"/>
      <c r="J6" s="96"/>
    </row>
    <row r="7" spans="2:10" s="91" customFormat="1" ht="15" customHeight="1" x14ac:dyDescent="0.25">
      <c r="B7" s="104" t="s">
        <v>22</v>
      </c>
      <c r="C7" s="113">
        <f>SUM(C3:C6)</f>
        <v>963</v>
      </c>
      <c r="D7" s="114">
        <f>SUM(D3:D6)</f>
        <v>18695029159.715</v>
      </c>
      <c r="E7" s="90"/>
      <c r="F7" s="96"/>
      <c r="G7" s="96"/>
      <c r="H7" s="96"/>
      <c r="I7" s="96"/>
      <c r="J7" s="96"/>
    </row>
    <row r="8" spans="2:10" ht="15" customHeight="1" x14ac:dyDescent="0.25"/>
    <row r="9" spans="2:10" ht="15" customHeight="1" x14ac:dyDescent="0.25"/>
    <row r="10" spans="2:10" x14ac:dyDescent="0.25">
      <c r="B10" s="3"/>
      <c r="C10" s="18"/>
      <c r="D10"/>
      <c r="E10" s="103"/>
    </row>
  </sheetData>
  <pageMargins left="0.7" right="0.7" top="0.75" bottom="0.75" header="0.3" footer="0.3"/>
  <pageSetup paperSize="8" scale="8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B3:K19"/>
  <sheetViews>
    <sheetView topLeftCell="B1" zoomScale="70" zoomScaleNormal="70" workbookViewId="0">
      <selection activeCell="B14" sqref="B14"/>
    </sheetView>
  </sheetViews>
  <sheetFormatPr defaultColWidth="9.140625" defaultRowHeight="15" x14ac:dyDescent="0.25"/>
  <cols>
    <col min="1" max="1" width="21" style="91" customWidth="1"/>
    <col min="2" max="2" width="110" style="91" customWidth="1"/>
    <col min="3" max="3" width="16.7109375" style="91" customWidth="1"/>
    <col min="4" max="4" width="9.85546875" style="91" customWidth="1"/>
    <col min="5" max="5" width="28.7109375" style="91" customWidth="1"/>
    <col min="6" max="9" width="16.7109375" style="91" customWidth="1"/>
    <col min="10" max="10" width="29.7109375" style="91" bestFit="1" customWidth="1"/>
    <col min="11" max="11" width="18.7109375" style="91" customWidth="1"/>
    <col min="12" max="12" width="16.42578125" style="91" bestFit="1" customWidth="1"/>
    <col min="13" max="16384" width="9.140625" style="91"/>
  </cols>
  <sheetData>
    <row r="3" spans="2:11" ht="14.25" customHeight="1" x14ac:dyDescent="0.25">
      <c r="B3" s="106" t="s">
        <v>23</v>
      </c>
      <c r="C3" s="107" t="s">
        <v>0</v>
      </c>
      <c r="D3" s="107"/>
      <c r="E3" s="107" t="s">
        <v>21</v>
      </c>
      <c r="H3" s="96"/>
      <c r="I3" s="96"/>
      <c r="J3" s="96"/>
      <c r="K3" s="96"/>
    </row>
    <row r="4" spans="2:11" x14ac:dyDescent="0.25">
      <c r="B4" s="92" t="s">
        <v>24</v>
      </c>
      <c r="C4" s="98">
        <v>24</v>
      </c>
      <c r="D4" s="98"/>
      <c r="E4" s="93">
        <v>327895250</v>
      </c>
      <c r="H4" s="96"/>
      <c r="I4" s="96"/>
      <c r="J4" s="29"/>
      <c r="K4" s="96"/>
    </row>
    <row r="5" spans="2:11" x14ac:dyDescent="0.25">
      <c r="B5" s="92" t="s">
        <v>25</v>
      </c>
      <c r="C5" s="98">
        <v>66</v>
      </c>
      <c r="D5" s="98"/>
      <c r="E5" s="93">
        <v>875164804.66000009</v>
      </c>
      <c r="H5" s="96"/>
      <c r="I5" s="96"/>
      <c r="J5" s="29"/>
      <c r="K5" s="96"/>
    </row>
    <row r="6" spans="2:11" x14ac:dyDescent="0.25">
      <c r="B6" s="92" t="s">
        <v>26</v>
      </c>
      <c r="C6" s="98">
        <v>49</v>
      </c>
      <c r="D6" s="98"/>
      <c r="E6" s="93">
        <v>1234804418.1900001</v>
      </c>
      <c r="H6" s="96"/>
      <c r="I6" s="96"/>
      <c r="J6" s="29"/>
      <c r="K6" s="96"/>
    </row>
    <row r="7" spans="2:11" x14ac:dyDescent="0.25">
      <c r="B7" s="92" t="s">
        <v>27</v>
      </c>
      <c r="C7" s="98">
        <v>37</v>
      </c>
      <c r="D7" s="98"/>
      <c r="E7" s="93">
        <v>2080633003.9725001</v>
      </c>
      <c r="H7" s="96"/>
      <c r="I7" s="96"/>
      <c r="J7" s="29"/>
      <c r="K7" s="96"/>
    </row>
    <row r="8" spans="2:11" x14ac:dyDescent="0.25">
      <c r="B8" s="92" t="s">
        <v>28</v>
      </c>
      <c r="C8" s="98">
        <v>141</v>
      </c>
      <c r="D8" s="98"/>
      <c r="E8" s="93">
        <v>4335863254.9850006</v>
      </c>
      <c r="H8" s="96"/>
      <c r="I8" s="96"/>
      <c r="J8" s="29"/>
      <c r="K8" s="96"/>
    </row>
    <row r="9" spans="2:11" x14ac:dyDescent="0.25">
      <c r="B9" s="92" t="s">
        <v>29</v>
      </c>
      <c r="C9" s="98">
        <v>98</v>
      </c>
      <c r="D9" s="98"/>
      <c r="E9" s="93">
        <v>656475764.5</v>
      </c>
      <c r="H9" s="96"/>
      <c r="I9" s="96"/>
      <c r="J9" s="29"/>
      <c r="K9" s="96"/>
    </row>
    <row r="10" spans="2:11" x14ac:dyDescent="0.25">
      <c r="B10" s="92" t="s">
        <v>30</v>
      </c>
      <c r="C10" s="98">
        <v>36</v>
      </c>
      <c r="D10" s="98"/>
      <c r="E10" s="93">
        <v>217726886.65000001</v>
      </c>
      <c r="H10" s="96"/>
      <c r="I10" s="96"/>
      <c r="J10" s="29"/>
      <c r="K10" s="96"/>
    </row>
    <row r="11" spans="2:11" x14ac:dyDescent="0.25">
      <c r="B11" s="92" t="s">
        <v>31</v>
      </c>
      <c r="C11" s="98">
        <v>284</v>
      </c>
      <c r="D11" s="98"/>
      <c r="E11" s="93">
        <v>2798851842.2174997</v>
      </c>
      <c r="H11" s="96"/>
      <c r="I11" s="96"/>
      <c r="J11" s="29"/>
      <c r="K11" s="96"/>
    </row>
    <row r="12" spans="2:11" x14ac:dyDescent="0.25">
      <c r="B12" s="92" t="s">
        <v>32</v>
      </c>
      <c r="C12" s="98">
        <v>13</v>
      </c>
      <c r="D12" s="98"/>
      <c r="E12" s="93">
        <v>52940500</v>
      </c>
      <c r="H12" s="96"/>
      <c r="I12" s="96"/>
      <c r="J12" s="29"/>
      <c r="K12" s="96"/>
    </row>
    <row r="13" spans="2:11" x14ac:dyDescent="0.25">
      <c r="B13" s="92" t="s">
        <v>33</v>
      </c>
      <c r="C13" s="98">
        <v>215</v>
      </c>
      <c r="D13" s="98"/>
      <c r="E13" s="93">
        <v>6114673434.54</v>
      </c>
      <c r="H13" s="96"/>
      <c r="I13" s="96"/>
      <c r="J13" s="29"/>
      <c r="K13" s="96"/>
    </row>
    <row r="14" spans="2:11" x14ac:dyDescent="0.25">
      <c r="B14" s="104" t="s">
        <v>11</v>
      </c>
      <c r="C14" s="99">
        <f>SUM(C4:C13)</f>
        <v>963</v>
      </c>
      <c r="D14" s="99"/>
      <c r="E14" s="94">
        <f>SUM(E4:E13)</f>
        <v>18695029159.715</v>
      </c>
    </row>
    <row r="15" spans="2:11" x14ac:dyDescent="0.25">
      <c r="B15" s="109"/>
      <c r="C15" s="110"/>
      <c r="D15" s="110"/>
      <c r="E15" s="111"/>
      <c r="F15" s="109"/>
    </row>
    <row r="16" spans="2:11" x14ac:dyDescent="0.25">
      <c r="B16" s="109"/>
      <c r="C16" s="110"/>
      <c r="D16" s="110"/>
      <c r="E16" s="111"/>
      <c r="F16" s="109"/>
    </row>
    <row r="17" spans="2:6" x14ac:dyDescent="0.25">
      <c r="B17" s="109"/>
      <c r="C17" s="97"/>
      <c r="D17" s="97"/>
      <c r="E17" s="112"/>
      <c r="F17" s="109"/>
    </row>
    <row r="18" spans="2:6" x14ac:dyDescent="0.25">
      <c r="B18" s="109"/>
      <c r="C18" s="97"/>
      <c r="D18" s="97"/>
      <c r="E18" s="112"/>
      <c r="F18" s="109"/>
    </row>
    <row r="19" spans="2:6" x14ac:dyDescent="0.25">
      <c r="B19" s="109"/>
      <c r="C19" s="109"/>
      <c r="D19" s="109"/>
      <c r="E19" s="109"/>
      <c r="F19" s="109"/>
    </row>
  </sheetData>
  <pageMargins left="0.7" right="0.7" top="0.75" bottom="0.75" header="0.3" footer="0.3"/>
  <pageSetup paperSize="8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1:E19"/>
  <sheetViews>
    <sheetView zoomScale="70" zoomScaleNormal="70" workbookViewId="0">
      <selection activeCell="G16" sqref="G16"/>
    </sheetView>
  </sheetViews>
  <sheetFormatPr defaultRowHeight="15" x14ac:dyDescent="0.25"/>
  <cols>
    <col min="1" max="1" width="17.28515625" customWidth="1"/>
    <col min="2" max="2" width="134.42578125" bestFit="1" customWidth="1"/>
    <col min="3" max="4" width="16.7109375" customWidth="1"/>
    <col min="5" max="5" width="28.7109375" style="96" customWidth="1"/>
    <col min="6" max="11" width="16.7109375" customWidth="1"/>
    <col min="12" max="12" width="15.42578125" bestFit="1" customWidth="1"/>
  </cols>
  <sheetData>
    <row r="1" spans="2:5" s="91" customFormat="1" x14ac:dyDescent="0.25">
      <c r="E1" s="96"/>
    </row>
    <row r="2" spans="2:5" s="91" customFormat="1" ht="14.25" customHeight="1" x14ac:dyDescent="0.25">
      <c r="B2" s="106" t="s">
        <v>34</v>
      </c>
      <c r="C2" s="107" t="s">
        <v>0</v>
      </c>
      <c r="D2" s="107"/>
      <c r="E2" s="107" t="s">
        <v>21</v>
      </c>
    </row>
    <row r="3" spans="2:5" s="91" customFormat="1" x14ac:dyDescent="0.25">
      <c r="B3" s="92" t="s">
        <v>35</v>
      </c>
      <c r="C3" s="98">
        <v>13</v>
      </c>
      <c r="D3" s="98"/>
      <c r="E3" s="105">
        <v>204610000</v>
      </c>
    </row>
    <row r="4" spans="2:5" s="91" customFormat="1" x14ac:dyDescent="0.25">
      <c r="B4" s="92" t="s">
        <v>36</v>
      </c>
      <c r="C4" s="98">
        <v>11</v>
      </c>
      <c r="D4" s="98"/>
      <c r="E4" s="105">
        <v>123285250</v>
      </c>
    </row>
    <row r="5" spans="2:5" s="91" customFormat="1" x14ac:dyDescent="0.25">
      <c r="B5" s="92" t="s">
        <v>37</v>
      </c>
      <c r="C5" s="98">
        <v>47</v>
      </c>
      <c r="D5" s="98"/>
      <c r="E5" s="105">
        <v>697496684.34000003</v>
      </c>
    </row>
    <row r="6" spans="2:5" s="91" customFormat="1" x14ac:dyDescent="0.25">
      <c r="B6" s="92" t="s">
        <v>38</v>
      </c>
      <c r="C6" s="98">
        <v>19</v>
      </c>
      <c r="D6" s="98"/>
      <c r="E6" s="105">
        <v>177668120.31999999</v>
      </c>
    </row>
    <row r="7" spans="2:5" s="91" customFormat="1" x14ac:dyDescent="0.25">
      <c r="B7" s="104" t="s">
        <v>22</v>
      </c>
      <c r="C7" s="99">
        <f>SUM(C3:C6)</f>
        <v>90</v>
      </c>
      <c r="D7" s="104"/>
      <c r="E7" s="115">
        <f>SUM(E3:E6)</f>
        <v>1203060054.6600001</v>
      </c>
    </row>
    <row r="19" spans="2:2" x14ac:dyDescent="0.25">
      <c r="B19" t="s">
        <v>39</v>
      </c>
    </row>
  </sheetData>
  <pageMargins left="0.7" right="0.7" top="0.75" bottom="0.75" header="0.3" footer="0.3"/>
  <pageSetup paperSize="8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B1:E9"/>
  <sheetViews>
    <sheetView topLeftCell="B1" zoomScale="85" zoomScaleNormal="85" workbookViewId="0">
      <selection activeCell="F29" sqref="F29"/>
    </sheetView>
  </sheetViews>
  <sheetFormatPr defaultRowHeight="15" x14ac:dyDescent="0.25"/>
  <cols>
    <col min="1" max="1" width="17.28515625" customWidth="1"/>
    <col min="2" max="2" width="134.42578125" bestFit="1" customWidth="1"/>
    <col min="3" max="4" width="16.7109375" customWidth="1"/>
    <col min="5" max="5" width="28.7109375" customWidth="1"/>
    <col min="6" max="11" width="16.7109375" customWidth="1"/>
    <col min="12" max="12" width="15.42578125" bestFit="1" customWidth="1"/>
  </cols>
  <sheetData>
    <row r="1" spans="2:5" s="91" customFormat="1" x14ac:dyDescent="0.25"/>
    <row r="2" spans="2:5" s="91" customFormat="1" ht="14.25" customHeight="1" x14ac:dyDescent="0.25">
      <c r="B2" s="106" t="s">
        <v>40</v>
      </c>
      <c r="C2" s="107" t="s">
        <v>0</v>
      </c>
      <c r="D2" s="107"/>
      <c r="E2" s="107" t="s">
        <v>21</v>
      </c>
    </row>
    <row r="3" spans="2:5" s="91" customFormat="1" x14ac:dyDescent="0.25">
      <c r="B3" s="92" t="s">
        <v>41</v>
      </c>
      <c r="C3" s="98">
        <v>41</v>
      </c>
      <c r="D3" s="98"/>
      <c r="E3" s="93">
        <v>1112204418.1900001</v>
      </c>
    </row>
    <row r="4" spans="2:5" s="91" customFormat="1" x14ac:dyDescent="0.25">
      <c r="B4" s="92" t="s">
        <v>42</v>
      </c>
      <c r="C4" s="98">
        <v>6</v>
      </c>
      <c r="D4" s="98"/>
      <c r="E4" s="93">
        <v>116800000</v>
      </c>
    </row>
    <row r="5" spans="2:5" s="91" customFormat="1" x14ac:dyDescent="0.25">
      <c r="B5" s="92" t="s">
        <v>43</v>
      </c>
      <c r="C5" s="98">
        <v>2</v>
      </c>
      <c r="D5" s="98"/>
      <c r="E5" s="93">
        <v>5800000</v>
      </c>
    </row>
    <row r="6" spans="2:5" s="91" customFormat="1" x14ac:dyDescent="0.25">
      <c r="B6" s="92" t="s">
        <v>44</v>
      </c>
      <c r="C6" s="98">
        <v>2</v>
      </c>
      <c r="D6" s="98"/>
      <c r="E6" s="93">
        <v>1150000</v>
      </c>
    </row>
    <row r="7" spans="2:5" s="91" customFormat="1" x14ac:dyDescent="0.25">
      <c r="B7" s="92" t="s">
        <v>45</v>
      </c>
      <c r="C7" s="98">
        <v>3</v>
      </c>
      <c r="D7" s="98"/>
      <c r="E7" s="93">
        <v>11465210</v>
      </c>
    </row>
    <row r="8" spans="2:5" s="91" customFormat="1" x14ac:dyDescent="0.25">
      <c r="B8" s="92" t="s">
        <v>46</v>
      </c>
      <c r="C8" s="98">
        <v>32</v>
      </c>
      <c r="D8" s="98"/>
      <c r="E8" s="93">
        <v>2068017793.97</v>
      </c>
    </row>
    <row r="9" spans="2:5" s="91" customFormat="1" x14ac:dyDescent="0.25">
      <c r="B9" s="104" t="s">
        <v>22</v>
      </c>
      <c r="C9" s="99">
        <f>SUM(C3:C8)</f>
        <v>86</v>
      </c>
      <c r="D9" s="104"/>
      <c r="E9" s="94">
        <f>SUM(E3:E8)</f>
        <v>3315437422.1599998</v>
      </c>
    </row>
  </sheetData>
  <pageMargins left="0.7" right="0.7" top="0.75" bottom="0.75" header="0.3" footer="0.3"/>
  <pageSetup paperSize="8" scale="8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B1:E11"/>
  <sheetViews>
    <sheetView topLeftCell="B1" zoomScale="70" zoomScaleNormal="70" workbookViewId="0">
      <selection activeCell="G13" sqref="G13"/>
    </sheetView>
  </sheetViews>
  <sheetFormatPr defaultRowHeight="15" x14ac:dyDescent="0.25"/>
  <cols>
    <col min="1" max="1" width="17.28515625" customWidth="1"/>
    <col min="2" max="2" width="134.42578125" bestFit="1" customWidth="1"/>
    <col min="3" max="3" width="16.7109375" customWidth="1"/>
    <col min="4" max="4" width="11" customWidth="1"/>
    <col min="5" max="5" width="28.7109375" customWidth="1"/>
    <col min="6" max="11" width="16.7109375" customWidth="1"/>
    <col min="12" max="12" width="15.42578125" bestFit="1" customWidth="1"/>
  </cols>
  <sheetData>
    <row r="1" spans="2:5" s="91" customFormat="1" x14ac:dyDescent="0.25"/>
    <row r="2" spans="2:5" s="91" customFormat="1" ht="14.25" customHeight="1" x14ac:dyDescent="0.25">
      <c r="B2" s="106" t="s">
        <v>47</v>
      </c>
      <c r="C2" s="107" t="s">
        <v>0</v>
      </c>
      <c r="D2" s="107"/>
      <c r="E2" s="107" t="s">
        <v>21</v>
      </c>
    </row>
    <row r="3" spans="2:5" s="91" customFormat="1" x14ac:dyDescent="0.25">
      <c r="B3" s="92" t="s">
        <v>48</v>
      </c>
      <c r="C3" s="98">
        <v>92</v>
      </c>
      <c r="D3" s="98"/>
      <c r="E3" s="93">
        <v>3949428671.5100002</v>
      </c>
    </row>
    <row r="4" spans="2:5" s="91" customFormat="1" x14ac:dyDescent="0.25">
      <c r="B4" s="92" t="s">
        <v>49</v>
      </c>
      <c r="C4" s="98">
        <v>49</v>
      </c>
      <c r="D4" s="98"/>
      <c r="E4" s="93">
        <v>386434583.48000002</v>
      </c>
    </row>
    <row r="5" spans="2:5" s="91" customFormat="1" x14ac:dyDescent="0.25">
      <c r="B5" s="92" t="s">
        <v>50</v>
      </c>
      <c r="C5" s="98">
        <v>18</v>
      </c>
      <c r="D5" s="98"/>
      <c r="E5" s="93">
        <v>221505955</v>
      </c>
    </row>
    <row r="6" spans="2:5" s="91" customFormat="1" x14ac:dyDescent="0.25">
      <c r="B6" s="92" t="s">
        <v>51</v>
      </c>
      <c r="C6" s="98">
        <v>80</v>
      </c>
      <c r="D6" s="98"/>
      <c r="E6" s="93">
        <v>434969809.5</v>
      </c>
    </row>
    <row r="7" spans="2:5" s="91" customFormat="1" x14ac:dyDescent="0.25">
      <c r="B7" s="92" t="s">
        <v>52</v>
      </c>
      <c r="C7" s="98">
        <v>15</v>
      </c>
      <c r="D7" s="98"/>
      <c r="E7" s="93">
        <v>64327365</v>
      </c>
    </row>
    <row r="8" spans="2:5" s="91" customFormat="1" x14ac:dyDescent="0.25">
      <c r="B8" s="92" t="s">
        <v>53</v>
      </c>
      <c r="C8" s="98">
        <v>21</v>
      </c>
      <c r="D8" s="98"/>
      <c r="E8" s="93">
        <v>153399521.65000001</v>
      </c>
    </row>
    <row r="9" spans="2:5" s="91" customFormat="1" x14ac:dyDescent="0.25">
      <c r="B9" s="92" t="s">
        <v>54</v>
      </c>
      <c r="C9" s="98">
        <v>87</v>
      </c>
      <c r="D9" s="98"/>
      <c r="E9" s="93">
        <v>1039045293.26</v>
      </c>
    </row>
    <row r="10" spans="2:5" s="91" customFormat="1" x14ac:dyDescent="0.25">
      <c r="B10" s="92" t="s">
        <v>55</v>
      </c>
      <c r="C10" s="98">
        <v>197</v>
      </c>
      <c r="D10" s="98"/>
      <c r="E10" s="93">
        <v>1759806548.9599998</v>
      </c>
    </row>
    <row r="11" spans="2:5" s="91" customFormat="1" x14ac:dyDescent="0.25">
      <c r="B11" s="104" t="s">
        <v>22</v>
      </c>
      <c r="C11" s="99">
        <f>SUM(C3:C10)</f>
        <v>559</v>
      </c>
      <c r="D11" s="104"/>
      <c r="E11" s="94">
        <f>SUM(E3:E10)</f>
        <v>8008917748.3599997</v>
      </c>
    </row>
  </sheetData>
  <pageMargins left="0.7" right="0.7" top="0.75" bottom="0.75" header="0.3" footer="0.3"/>
  <pageSetup paperSize="8" scale="8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B1:G26"/>
  <sheetViews>
    <sheetView zoomScale="85" zoomScaleNormal="85" workbookViewId="0">
      <selection activeCell="H15" sqref="H15"/>
    </sheetView>
  </sheetViews>
  <sheetFormatPr defaultRowHeight="15" x14ac:dyDescent="0.25"/>
  <cols>
    <col min="1" max="1" width="17.28515625" customWidth="1"/>
    <col min="2" max="2" width="134.42578125" bestFit="1" customWidth="1"/>
    <col min="3" max="3" width="16.7109375" customWidth="1"/>
    <col min="4" max="4" width="8.5703125" customWidth="1"/>
    <col min="5" max="5" width="28.7109375" customWidth="1"/>
    <col min="6" max="11" width="16.7109375" customWidth="1"/>
    <col min="12" max="12" width="15.42578125" bestFit="1" customWidth="1"/>
  </cols>
  <sheetData>
    <row r="1" spans="2:5" s="91" customFormat="1" x14ac:dyDescent="0.25"/>
    <row r="2" spans="2:5" s="91" customFormat="1" ht="14.25" customHeight="1" x14ac:dyDescent="0.25">
      <c r="B2" s="92"/>
      <c r="C2" s="107" t="s">
        <v>0</v>
      </c>
      <c r="D2" s="107"/>
      <c r="E2" s="107" t="s">
        <v>21</v>
      </c>
    </row>
    <row r="3" spans="2:5" s="91" customFormat="1" x14ac:dyDescent="0.25">
      <c r="B3" s="92" t="s">
        <v>56</v>
      </c>
      <c r="C3" s="98">
        <v>5</v>
      </c>
      <c r="D3" s="98"/>
      <c r="E3" s="93">
        <v>24762500</v>
      </c>
    </row>
    <row r="4" spans="2:5" s="91" customFormat="1" x14ac:dyDescent="0.25">
      <c r="B4" s="92" t="s">
        <v>57</v>
      </c>
      <c r="C4" s="98">
        <v>8</v>
      </c>
      <c r="D4" s="98"/>
      <c r="E4" s="93">
        <v>28178000</v>
      </c>
    </row>
    <row r="5" spans="2:5" s="91" customFormat="1" x14ac:dyDescent="0.25">
      <c r="B5" s="92" t="s">
        <v>58</v>
      </c>
      <c r="C5" s="98">
        <v>73</v>
      </c>
      <c r="D5" s="98"/>
      <c r="E5" s="93">
        <v>2013706778.96</v>
      </c>
    </row>
    <row r="6" spans="2:5" s="91" customFormat="1" x14ac:dyDescent="0.25">
      <c r="B6" s="92" t="s">
        <v>59</v>
      </c>
      <c r="C6" s="98">
        <v>133</v>
      </c>
      <c r="D6" s="98"/>
      <c r="E6" s="93">
        <v>3477867429.0799999</v>
      </c>
    </row>
    <row r="7" spans="2:5" s="91" customFormat="1" x14ac:dyDescent="0.25">
      <c r="B7" s="92" t="s">
        <v>60</v>
      </c>
      <c r="C7" s="98">
        <v>7</v>
      </c>
      <c r="D7" s="98"/>
      <c r="E7" s="93">
        <v>373399226.5</v>
      </c>
    </row>
    <row r="8" spans="2:5" s="91" customFormat="1" x14ac:dyDescent="0.25">
      <c r="B8" s="92" t="s">
        <v>61</v>
      </c>
      <c r="C8" s="98">
        <v>2</v>
      </c>
      <c r="D8" s="98"/>
      <c r="E8" s="93">
        <v>249700000</v>
      </c>
    </row>
    <row r="9" spans="2:5" x14ac:dyDescent="0.25">
      <c r="B9" s="104" t="s">
        <v>22</v>
      </c>
      <c r="C9" s="99">
        <f>SUM(C3:C8)</f>
        <v>228</v>
      </c>
      <c r="D9" s="104"/>
      <c r="E9" s="94">
        <f>SUM(E3:E8)</f>
        <v>6167613934.54</v>
      </c>
    </row>
    <row r="19" spans="5:7" x14ac:dyDescent="0.25">
      <c r="E19" s="84"/>
      <c r="F19" s="84"/>
      <c r="G19" s="108"/>
    </row>
    <row r="20" spans="5:7" x14ac:dyDescent="0.25">
      <c r="E20" s="84"/>
      <c r="F20" s="84"/>
      <c r="G20" s="108"/>
    </row>
    <row r="21" spans="5:7" x14ac:dyDescent="0.25">
      <c r="E21" s="84"/>
      <c r="F21" s="84"/>
      <c r="G21" s="108"/>
    </row>
    <row r="22" spans="5:7" x14ac:dyDescent="0.25">
      <c r="E22" s="84"/>
      <c r="F22" s="84"/>
      <c r="G22" s="108"/>
    </row>
    <row r="23" spans="5:7" x14ac:dyDescent="0.25">
      <c r="E23" s="84"/>
      <c r="F23" s="84"/>
      <c r="G23" s="108"/>
    </row>
    <row r="24" spans="5:7" x14ac:dyDescent="0.25">
      <c r="G24" s="11"/>
    </row>
    <row r="25" spans="5:7" x14ac:dyDescent="0.25">
      <c r="G25" s="11"/>
    </row>
    <row r="26" spans="5:7" x14ac:dyDescent="0.25">
      <c r="G26" s="11"/>
    </row>
  </sheetData>
  <pageMargins left="0.7" right="0.7" top="0.75" bottom="0.75" header="0.3" footer="0.3"/>
  <pageSetup paperSize="8" scale="81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1"/>
  <sheetViews>
    <sheetView topLeftCell="A19" workbookViewId="0">
      <selection activeCell="I34" sqref="I34"/>
    </sheetView>
  </sheetViews>
  <sheetFormatPr defaultRowHeight="15" x14ac:dyDescent="0.25"/>
  <cols>
    <col min="1" max="1" width="23.5703125" customWidth="1"/>
    <col min="2" max="2" width="82.28515625" customWidth="1"/>
    <col min="3" max="3" width="19.5703125" customWidth="1"/>
    <col min="4" max="4" width="33.28515625" customWidth="1"/>
    <col min="5" max="5" width="13.85546875" bestFit="1" customWidth="1"/>
    <col min="6" max="6" width="14.140625" bestFit="1" customWidth="1"/>
    <col min="7" max="7" width="12.7109375" bestFit="1" customWidth="1"/>
    <col min="8" max="9" width="15.42578125" bestFit="1" customWidth="1"/>
    <col min="10" max="10" width="16.42578125" bestFit="1" customWidth="1"/>
  </cols>
  <sheetData>
    <row r="1" spans="1:10" x14ac:dyDescent="0.25">
      <c r="B1" t="s">
        <v>62</v>
      </c>
      <c r="C1" s="26" t="s">
        <v>63</v>
      </c>
      <c r="D1" s="26" t="s">
        <v>64</v>
      </c>
      <c r="E1" s="26" t="s">
        <v>65</v>
      </c>
      <c r="F1" s="26" t="s">
        <v>66</v>
      </c>
      <c r="G1" s="26" t="s">
        <v>67</v>
      </c>
      <c r="H1" s="26" t="s">
        <v>68</v>
      </c>
      <c r="I1" s="26" t="s">
        <v>69</v>
      </c>
      <c r="J1" s="5" t="s">
        <v>70</v>
      </c>
    </row>
    <row r="2" spans="1:10" x14ac:dyDescent="0.25">
      <c r="A2" s="10" t="s">
        <v>71</v>
      </c>
      <c r="B2" s="6" t="s">
        <v>24</v>
      </c>
      <c r="C2" s="7">
        <v>7</v>
      </c>
      <c r="D2" s="7">
        <v>3</v>
      </c>
      <c r="E2" s="7">
        <v>1</v>
      </c>
      <c r="F2" s="7"/>
      <c r="G2" s="6"/>
      <c r="H2" s="6">
        <v>4</v>
      </c>
      <c r="I2" s="6">
        <v>9</v>
      </c>
      <c r="J2" s="6">
        <f>SUM(C2:I2)</f>
        <v>24</v>
      </c>
    </row>
    <row r="3" spans="1:10" x14ac:dyDescent="0.25">
      <c r="A3" s="6"/>
      <c r="B3" s="6" t="s">
        <v>25</v>
      </c>
      <c r="C3" s="7">
        <v>24</v>
      </c>
      <c r="D3" s="7">
        <v>7</v>
      </c>
      <c r="E3" s="7">
        <v>5</v>
      </c>
      <c r="F3" s="7">
        <v>1</v>
      </c>
      <c r="G3" s="6"/>
      <c r="H3" s="6">
        <v>11</v>
      </c>
      <c r="I3" s="6">
        <v>14</v>
      </c>
      <c r="J3" s="6">
        <f t="shared" ref="J3:J28" si="0">SUM(C3:I3)</f>
        <v>62</v>
      </c>
    </row>
    <row r="4" spans="1:10" x14ac:dyDescent="0.25">
      <c r="A4" s="6"/>
      <c r="B4" s="6" t="s">
        <v>26</v>
      </c>
      <c r="C4" s="7">
        <v>18</v>
      </c>
      <c r="D4" s="7">
        <v>1</v>
      </c>
      <c r="E4" s="7">
        <v>4</v>
      </c>
      <c r="F4" s="7"/>
      <c r="G4" s="6"/>
      <c r="H4" s="6">
        <v>16</v>
      </c>
      <c r="I4" s="6">
        <v>8</v>
      </c>
      <c r="J4" s="6">
        <f t="shared" si="0"/>
        <v>47</v>
      </c>
    </row>
    <row r="5" spans="1:10" x14ac:dyDescent="0.25">
      <c r="A5" s="6"/>
      <c r="B5" s="6" t="s">
        <v>27</v>
      </c>
      <c r="C5" s="7">
        <v>9</v>
      </c>
      <c r="D5" s="27">
        <v>3</v>
      </c>
      <c r="E5" s="7">
        <v>1</v>
      </c>
      <c r="F5" s="7"/>
      <c r="G5" s="6">
        <v>2</v>
      </c>
      <c r="H5" s="6">
        <v>7</v>
      </c>
      <c r="I5" s="6">
        <v>15</v>
      </c>
      <c r="J5" s="6">
        <f t="shared" si="0"/>
        <v>37</v>
      </c>
    </row>
    <row r="6" spans="1:10" x14ac:dyDescent="0.25">
      <c r="A6" s="6"/>
      <c r="B6" s="6" t="s">
        <v>28</v>
      </c>
      <c r="C6" s="7">
        <v>37</v>
      </c>
      <c r="D6" s="7">
        <v>19</v>
      </c>
      <c r="E6" s="7">
        <v>4</v>
      </c>
      <c r="F6" s="7">
        <v>2</v>
      </c>
      <c r="G6" s="6">
        <v>1</v>
      </c>
      <c r="H6" s="6">
        <v>28</v>
      </c>
      <c r="I6" s="6">
        <v>54</v>
      </c>
      <c r="J6" s="6">
        <f t="shared" si="0"/>
        <v>145</v>
      </c>
    </row>
    <row r="7" spans="1:10" x14ac:dyDescent="0.25">
      <c r="A7" s="6"/>
      <c r="B7" s="8" t="s">
        <v>29</v>
      </c>
      <c r="C7" s="9">
        <v>21</v>
      </c>
      <c r="D7" s="9">
        <v>20</v>
      </c>
      <c r="E7" s="9">
        <v>2</v>
      </c>
      <c r="F7" s="9"/>
      <c r="G7" s="8">
        <v>2</v>
      </c>
      <c r="H7" s="8">
        <v>18</v>
      </c>
      <c r="I7" s="8">
        <v>31</v>
      </c>
      <c r="J7" s="8">
        <f t="shared" si="0"/>
        <v>94</v>
      </c>
    </row>
    <row r="8" spans="1:10" x14ac:dyDescent="0.25">
      <c r="A8" s="6"/>
      <c r="B8" s="8" t="s">
        <v>30</v>
      </c>
      <c r="C8" s="9">
        <v>10</v>
      </c>
      <c r="D8" s="9">
        <v>1</v>
      </c>
      <c r="E8" s="9">
        <v>2</v>
      </c>
      <c r="F8" s="9"/>
      <c r="G8" s="8">
        <v>1</v>
      </c>
      <c r="H8" s="8">
        <v>11</v>
      </c>
      <c r="I8" s="8">
        <v>11</v>
      </c>
      <c r="J8" s="8">
        <f t="shared" si="0"/>
        <v>36</v>
      </c>
    </row>
    <row r="9" spans="1:10" x14ac:dyDescent="0.25">
      <c r="A9" s="6"/>
      <c r="B9" s="6" t="s">
        <v>31</v>
      </c>
      <c r="C9" s="7">
        <v>74</v>
      </c>
      <c r="D9" s="27">
        <v>38</v>
      </c>
      <c r="E9" s="7">
        <v>7</v>
      </c>
      <c r="F9" s="7"/>
      <c r="G9" s="6">
        <v>6</v>
      </c>
      <c r="H9" s="6">
        <v>56</v>
      </c>
      <c r="I9" s="6">
        <v>90</v>
      </c>
      <c r="J9" s="6">
        <f t="shared" si="0"/>
        <v>271</v>
      </c>
    </row>
    <row r="10" spans="1:10" s="20" customFormat="1" x14ac:dyDescent="0.25">
      <c r="A10" s="21"/>
      <c r="B10" s="21" t="s">
        <v>32</v>
      </c>
      <c r="C10" s="22">
        <v>4</v>
      </c>
      <c r="D10" s="22">
        <v>2</v>
      </c>
      <c r="E10" s="22">
        <v>1</v>
      </c>
      <c r="F10" s="22"/>
      <c r="G10" s="21"/>
      <c r="H10" s="21">
        <v>4</v>
      </c>
      <c r="I10" s="23">
        <v>3</v>
      </c>
      <c r="J10" s="23">
        <f t="shared" si="0"/>
        <v>14</v>
      </c>
    </row>
    <row r="11" spans="1:10" x14ac:dyDescent="0.25">
      <c r="A11" s="6"/>
      <c r="B11" s="6" t="s">
        <v>33</v>
      </c>
      <c r="C11" s="7">
        <v>41</v>
      </c>
      <c r="D11" s="7">
        <v>50</v>
      </c>
      <c r="E11" s="7">
        <v>6</v>
      </c>
      <c r="F11" s="7">
        <v>6</v>
      </c>
      <c r="G11" s="6"/>
      <c r="H11" s="6">
        <v>29</v>
      </c>
      <c r="I11" s="6">
        <v>76</v>
      </c>
      <c r="J11" s="6">
        <f t="shared" si="0"/>
        <v>208</v>
      </c>
    </row>
    <row r="12" spans="1:10" ht="39.75" customHeight="1" x14ac:dyDescent="0.25">
      <c r="A12" s="36" t="s">
        <v>72</v>
      </c>
      <c r="B12" s="31"/>
      <c r="C12" s="32">
        <f t="shared" ref="C12:I12" si="1">SUM(C2:C11)</f>
        <v>245</v>
      </c>
      <c r="D12" s="32">
        <f t="shared" si="1"/>
        <v>144</v>
      </c>
      <c r="E12" s="33">
        <v>32</v>
      </c>
      <c r="F12" s="32">
        <f t="shared" si="1"/>
        <v>9</v>
      </c>
      <c r="G12" s="31">
        <f t="shared" si="1"/>
        <v>12</v>
      </c>
      <c r="H12" s="34">
        <v>179</v>
      </c>
      <c r="I12" s="31">
        <f t="shared" si="1"/>
        <v>311</v>
      </c>
      <c r="J12" s="41">
        <f>SUM(C12:I12)</f>
        <v>932</v>
      </c>
    </row>
    <row r="13" spans="1:10" ht="39.75" customHeight="1" x14ac:dyDescent="0.25">
      <c r="A13" s="35" t="s">
        <v>73</v>
      </c>
      <c r="B13" s="35"/>
      <c r="C13" s="38">
        <v>5564311914.6899996</v>
      </c>
      <c r="D13" s="38">
        <v>3002387900.2399998</v>
      </c>
      <c r="E13" s="38">
        <v>394243000</v>
      </c>
      <c r="F13" s="38">
        <v>216266583.06</v>
      </c>
      <c r="G13" s="38">
        <v>40000000</v>
      </c>
      <c r="H13" s="38">
        <v>6464853215.21</v>
      </c>
      <c r="I13" s="38">
        <v>3031182654.48</v>
      </c>
      <c r="J13" s="38">
        <f>SUM(C13:I13)</f>
        <v>18713245267.68</v>
      </c>
    </row>
    <row r="14" spans="1:10" ht="39.75" customHeight="1" x14ac:dyDescent="0.25">
      <c r="A14" s="34" t="s">
        <v>74</v>
      </c>
      <c r="B14" s="34"/>
      <c r="C14" s="39">
        <v>6</v>
      </c>
      <c r="D14" s="39">
        <v>2</v>
      </c>
      <c r="E14" s="39">
        <v>1</v>
      </c>
      <c r="F14" s="39">
        <v>0</v>
      </c>
      <c r="G14" s="37">
        <v>0</v>
      </c>
      <c r="H14" s="37">
        <v>3</v>
      </c>
      <c r="I14" s="37">
        <v>12</v>
      </c>
      <c r="J14" s="42">
        <f>SUM(C14:I14)</f>
        <v>24</v>
      </c>
    </row>
    <row r="15" spans="1:10" ht="39.75" customHeight="1" x14ac:dyDescent="0.25">
      <c r="A15" s="34"/>
      <c r="B15" s="34"/>
      <c r="C15" s="38">
        <v>28700000</v>
      </c>
      <c r="D15" s="38">
        <v>23000000</v>
      </c>
      <c r="E15" s="38">
        <v>2000000</v>
      </c>
      <c r="F15" s="38">
        <v>0</v>
      </c>
      <c r="G15" s="38">
        <v>0</v>
      </c>
      <c r="H15" s="38">
        <v>21000000</v>
      </c>
      <c r="I15" s="38">
        <v>35565000</v>
      </c>
      <c r="J15" s="40">
        <f>SUM(C15:I15)</f>
        <v>110265000</v>
      </c>
    </row>
    <row r="16" spans="1:10" ht="39.75" customHeight="1" x14ac:dyDescent="0.25">
      <c r="A16" s="31" t="s">
        <v>75</v>
      </c>
      <c r="B16" s="31"/>
      <c r="C16" s="32"/>
      <c r="D16" s="32"/>
      <c r="E16" s="32"/>
      <c r="F16" s="32"/>
      <c r="G16" s="31"/>
      <c r="H16" s="31"/>
      <c r="I16" s="31">
        <v>1</v>
      </c>
      <c r="J16" s="41">
        <v>1</v>
      </c>
    </row>
    <row r="17" spans="1:11" ht="39.75" customHeight="1" x14ac:dyDescent="0.25">
      <c r="A17" s="31"/>
      <c r="B17" s="31"/>
      <c r="C17" s="32"/>
      <c r="D17" s="32"/>
      <c r="E17" s="32"/>
      <c r="F17" s="32"/>
      <c r="G17" s="31"/>
      <c r="H17" s="31"/>
      <c r="I17" s="38">
        <v>1000000</v>
      </c>
      <c r="J17" s="38">
        <v>1000000</v>
      </c>
    </row>
    <row r="18" spans="1:11" ht="39.75" customHeight="1" x14ac:dyDescent="0.25">
      <c r="A18" s="31" t="s">
        <v>76</v>
      </c>
      <c r="B18" s="31"/>
      <c r="C18" s="38">
        <f>C15+C13</f>
        <v>5593011914.6899996</v>
      </c>
      <c r="D18" s="38">
        <f>D13+D15</f>
        <v>3025387900.2399998</v>
      </c>
      <c r="E18" s="38">
        <f>E13+E15</f>
        <v>396243000</v>
      </c>
      <c r="F18" s="38">
        <f>F13+F15</f>
        <v>216266583.06</v>
      </c>
      <c r="G18" s="38">
        <f>G13+G15</f>
        <v>40000000</v>
      </c>
      <c r="H18" s="38">
        <f>H13+H15</f>
        <v>6485853215.21</v>
      </c>
      <c r="I18" s="38">
        <f>I13+I15+I17</f>
        <v>3067747654.48</v>
      </c>
      <c r="J18" s="43">
        <f>J13+J15+J17</f>
        <v>18824510267.68</v>
      </c>
      <c r="K18" s="26"/>
    </row>
    <row r="19" spans="1:11" x14ac:dyDescent="0.25">
      <c r="A19" s="3" t="s">
        <v>77</v>
      </c>
      <c r="B19" t="s">
        <v>24</v>
      </c>
      <c r="C19" s="29">
        <v>153385250</v>
      </c>
      <c r="D19" s="29">
        <v>60000000</v>
      </c>
      <c r="E19" s="29">
        <v>30000000</v>
      </c>
      <c r="F19" s="29"/>
      <c r="G19" s="29"/>
      <c r="H19" s="29">
        <v>10810000</v>
      </c>
      <c r="I19" s="29">
        <v>73700000</v>
      </c>
      <c r="J19" s="30">
        <f t="shared" si="0"/>
        <v>327895250</v>
      </c>
    </row>
    <row r="20" spans="1:11" x14ac:dyDescent="0.25">
      <c r="B20" t="s">
        <v>25</v>
      </c>
      <c r="C20" s="11">
        <v>196184000</v>
      </c>
      <c r="D20" s="11">
        <v>278434810.98000002</v>
      </c>
      <c r="E20" s="11">
        <v>124500000</v>
      </c>
      <c r="F20" s="11">
        <v>26250000</v>
      </c>
      <c r="G20" s="11"/>
      <c r="H20" s="11">
        <v>85441481.579999998</v>
      </c>
      <c r="I20" s="11">
        <v>145654512.09999999</v>
      </c>
      <c r="J20" s="12">
        <f t="shared" si="0"/>
        <v>856464804.66000009</v>
      </c>
    </row>
    <row r="21" spans="1:11" x14ac:dyDescent="0.25">
      <c r="B21" t="s">
        <v>26</v>
      </c>
      <c r="C21" s="11">
        <v>198440000</v>
      </c>
      <c r="D21" s="11">
        <v>20000000</v>
      </c>
      <c r="E21" s="11">
        <v>27500000</v>
      </c>
      <c r="F21" s="11"/>
      <c r="G21" s="11"/>
      <c r="H21" s="11">
        <v>930200000</v>
      </c>
      <c r="I21" s="11">
        <v>50664418.189999998</v>
      </c>
      <c r="J21" s="12">
        <f t="shared" si="0"/>
        <v>1226804418.1900001</v>
      </c>
    </row>
    <row r="22" spans="1:11" x14ac:dyDescent="0.25">
      <c r="B22" t="s">
        <v>27</v>
      </c>
      <c r="C22" s="11">
        <v>1215393314</v>
      </c>
      <c r="D22" s="28">
        <v>760150000</v>
      </c>
      <c r="E22" s="11">
        <v>2000000</v>
      </c>
      <c r="F22" s="11"/>
      <c r="G22" s="11">
        <v>0</v>
      </c>
      <c r="H22" s="11">
        <v>37265210</v>
      </c>
      <c r="I22" s="11">
        <v>65824479.972499996</v>
      </c>
      <c r="J22" s="12">
        <f t="shared" si="0"/>
        <v>2080633003.9725001</v>
      </c>
    </row>
    <row r="23" spans="1:11" x14ac:dyDescent="0.25">
      <c r="B23" t="s">
        <v>28</v>
      </c>
      <c r="C23" s="11">
        <v>924426600.68999994</v>
      </c>
      <c r="D23" s="11">
        <v>114601821.44</v>
      </c>
      <c r="E23" s="11">
        <v>225750000</v>
      </c>
      <c r="F23" s="11">
        <v>15614903</v>
      </c>
      <c r="G23" s="11">
        <v>0</v>
      </c>
      <c r="H23" s="11">
        <v>4371183893</v>
      </c>
      <c r="I23" s="11">
        <v>423147376.85500002</v>
      </c>
      <c r="J23" s="12">
        <f t="shared" si="0"/>
        <v>6074724594.9850006</v>
      </c>
    </row>
    <row r="24" spans="1:11" s="4" customFormat="1" x14ac:dyDescent="0.25">
      <c r="B24" s="4" t="s">
        <v>29</v>
      </c>
      <c r="C24" s="11">
        <v>152717750</v>
      </c>
      <c r="D24" s="11">
        <v>235788148.75</v>
      </c>
      <c r="E24" s="11">
        <v>23025000</v>
      </c>
      <c r="F24" s="11"/>
      <c r="G24" s="11">
        <v>40000000</v>
      </c>
      <c r="H24" s="11">
        <v>86935070</v>
      </c>
      <c r="I24" s="11">
        <v>97509795.75</v>
      </c>
      <c r="J24" s="12">
        <f t="shared" si="0"/>
        <v>635975764.5</v>
      </c>
    </row>
    <row r="25" spans="1:11" s="4" customFormat="1" x14ac:dyDescent="0.25">
      <c r="B25" s="4" t="s">
        <v>30</v>
      </c>
      <c r="C25" s="11">
        <v>48250000</v>
      </c>
      <c r="D25" s="11">
        <v>55000000</v>
      </c>
      <c r="E25" s="11">
        <v>13088000</v>
      </c>
      <c r="F25" s="11"/>
      <c r="G25" s="11">
        <v>0</v>
      </c>
      <c r="H25" s="11">
        <v>45977365</v>
      </c>
      <c r="I25" s="11">
        <v>55411521.649999999</v>
      </c>
      <c r="J25" s="12">
        <f t="shared" si="0"/>
        <v>217726886.65000001</v>
      </c>
    </row>
    <row r="26" spans="1:11" x14ac:dyDescent="0.25">
      <c r="B26" t="s">
        <v>31</v>
      </c>
      <c r="C26" s="11">
        <v>791630000</v>
      </c>
      <c r="D26" s="11">
        <v>469160018.75</v>
      </c>
      <c r="E26" s="11">
        <v>41500000</v>
      </c>
      <c r="F26" s="11"/>
      <c r="G26" s="11">
        <v>0</v>
      </c>
      <c r="H26" s="11">
        <v>646320830.18000007</v>
      </c>
      <c r="I26" s="11">
        <v>565765409.99749994</v>
      </c>
      <c r="J26" s="12">
        <f t="shared" si="0"/>
        <v>2514376258.9274998</v>
      </c>
    </row>
    <row r="27" spans="1:11" s="20" customFormat="1" x14ac:dyDescent="0.25">
      <c r="B27" s="20" t="s">
        <v>32</v>
      </c>
      <c r="C27" s="19">
        <v>29050000</v>
      </c>
      <c r="D27" s="19">
        <v>19262500</v>
      </c>
      <c r="E27" s="19">
        <v>3000000</v>
      </c>
      <c r="F27" s="19"/>
      <c r="G27" s="19"/>
      <c r="H27" s="19">
        <v>6500000</v>
      </c>
      <c r="I27" s="24">
        <f>930000+198000</f>
        <v>1128000</v>
      </c>
      <c r="J27" s="25">
        <f>SUM(C27:I27)</f>
        <v>58940500</v>
      </c>
    </row>
    <row r="28" spans="1:11" x14ac:dyDescent="0.25">
      <c r="B28" t="s">
        <v>33</v>
      </c>
      <c r="C28" s="11">
        <v>1854835000</v>
      </c>
      <c r="D28" s="11">
        <v>977990600.31999993</v>
      </c>
      <c r="E28" s="11">
        <v>53880000</v>
      </c>
      <c r="F28" s="15">
        <v>174401680.06</v>
      </c>
      <c r="G28" s="11"/>
      <c r="H28" s="11">
        <v>1469219365.45</v>
      </c>
      <c r="I28" s="11">
        <v>1551377139.96</v>
      </c>
      <c r="J28" s="13">
        <f t="shared" si="0"/>
        <v>6081703785.79</v>
      </c>
    </row>
    <row r="31" spans="1:11" x14ac:dyDescent="0.25">
      <c r="B31" s="1"/>
      <c r="C31" s="2" t="s">
        <v>0</v>
      </c>
      <c r="D31" s="2" t="s">
        <v>21</v>
      </c>
    </row>
    <row r="32" spans="1:11" x14ac:dyDescent="0.25">
      <c r="B32" s="1" t="s">
        <v>24</v>
      </c>
      <c r="C32" s="1">
        <v>24</v>
      </c>
      <c r="D32" s="14">
        <v>327895250</v>
      </c>
    </row>
    <row r="33" spans="2:4" x14ac:dyDescent="0.25">
      <c r="B33" s="1" t="s">
        <v>25</v>
      </c>
      <c r="C33" s="1">
        <v>62</v>
      </c>
      <c r="D33" s="14">
        <v>856464804.66000009</v>
      </c>
    </row>
    <row r="34" spans="2:4" x14ac:dyDescent="0.25">
      <c r="B34" s="1" t="s">
        <v>26</v>
      </c>
      <c r="C34" s="1">
        <v>47</v>
      </c>
      <c r="D34" s="14">
        <v>1226804418.1900001</v>
      </c>
    </row>
    <row r="35" spans="2:4" x14ac:dyDescent="0.25">
      <c r="B35" s="1" t="s">
        <v>27</v>
      </c>
      <c r="C35" s="1">
        <v>38</v>
      </c>
      <c r="D35" s="14">
        <v>2092633003.9725001</v>
      </c>
    </row>
    <row r="36" spans="2:4" x14ac:dyDescent="0.25">
      <c r="B36" s="1" t="s">
        <v>28</v>
      </c>
      <c r="C36" s="1">
        <v>145</v>
      </c>
      <c r="D36" s="14">
        <v>6074724594.9850006</v>
      </c>
    </row>
    <row r="37" spans="2:4" x14ac:dyDescent="0.25">
      <c r="B37" s="1" t="s">
        <v>29</v>
      </c>
      <c r="C37" s="1">
        <v>94</v>
      </c>
      <c r="D37" s="14">
        <v>635975764.5</v>
      </c>
    </row>
    <row r="38" spans="2:4" x14ac:dyDescent="0.25">
      <c r="B38" s="1" t="s">
        <v>30</v>
      </c>
      <c r="C38" s="1">
        <v>36</v>
      </c>
      <c r="D38" s="14">
        <v>217726886.65000001</v>
      </c>
    </row>
    <row r="39" spans="2:4" x14ac:dyDescent="0.25">
      <c r="B39" s="1" t="s">
        <v>31</v>
      </c>
      <c r="C39" s="1">
        <v>270</v>
      </c>
      <c r="D39" s="14">
        <v>2514376258.9274998</v>
      </c>
    </row>
    <row r="40" spans="2:4" x14ac:dyDescent="0.25">
      <c r="B40" s="1" t="s">
        <v>32</v>
      </c>
      <c r="C40" s="16">
        <v>14</v>
      </c>
      <c r="D40" s="17">
        <v>60400002.950000003</v>
      </c>
    </row>
    <row r="41" spans="2:4" x14ac:dyDescent="0.25">
      <c r="B41" s="1" t="s">
        <v>33</v>
      </c>
      <c r="C41" s="1">
        <v>208</v>
      </c>
      <c r="D41" s="17">
        <v>6081703785.79</v>
      </c>
    </row>
  </sheetData>
  <pageMargins left="0.7" right="0.7" top="0.75" bottom="0.75" header="0.3" footer="0.3"/>
  <pageSetup paperSize="9" scale="51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97449-8e6f-4cef-be58-e81a4abd4035" xsi:nil="true"/>
    <lcf76f155ced4ddcb4097134ff3c332f xmlns="9f741cb3-622c-4b5f-8c93-6ee33869347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B4C8D541A52A45B5E7D4C1D511188D" ma:contentTypeVersion="24" ma:contentTypeDescription="Create a new document." ma:contentTypeScope="" ma:versionID="f9a73ba73dbbe86d7d1907aa79b17eed">
  <xsd:schema xmlns:xsd="http://www.w3.org/2001/XMLSchema" xmlns:xs="http://www.w3.org/2001/XMLSchema" xmlns:p="http://schemas.microsoft.com/office/2006/metadata/properties" xmlns:ns2="9f741cb3-622c-4b5f-8c93-6ee338693471" xmlns:ns3="e7897449-8e6f-4cef-be58-e81a4abd4035" targetNamespace="http://schemas.microsoft.com/office/2006/metadata/properties" ma:root="true" ma:fieldsID="39eded541564eb2dcd8d09c3550e8142" ns2:_="" ns3:_="">
    <xsd:import namespace="9f741cb3-622c-4b5f-8c93-6ee338693471"/>
    <xsd:import namespace="e7897449-8e6f-4cef-be58-e81a4abd4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741cb3-622c-4b5f-8c93-6ee338693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d0ee974-192f-4353-9d1c-3274f95f4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97449-8e6f-4cef-be58-e81a4abd4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7e0c0e2-4ade-461c-8871-d8de7f45f9bd}" ma:internalName="TaxCatchAll" ma:showField="CatchAllData" ma:web="e7897449-8e6f-4cef-be58-e81a4abd4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DF55CB-7F4F-4026-8B4B-579115475F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313B41-E390-4760-B1F8-47EE8DE05BDE}">
  <ds:schemaRefs>
    <ds:schemaRef ds:uri="http://schemas.microsoft.com/office/2006/documentManagement/types"/>
    <ds:schemaRef ds:uri="http://purl.org/dc/terms/"/>
    <ds:schemaRef ds:uri="http://purl.org/dc/elements/1.1/"/>
    <ds:schemaRef ds:uri="9f741cb3-622c-4b5f-8c93-6ee338693471"/>
    <ds:schemaRef ds:uri="http://purl.org/dc/dcmitype/"/>
    <ds:schemaRef ds:uri="e7897449-8e6f-4cef-be58-e81a4abd4035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86D852D-C595-450F-B373-7F808714F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741cb3-622c-4b5f-8c93-6ee338693471"/>
    <ds:schemaRef ds:uri="e7897449-8e6f-4cef-be58-e81a4abd4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P i PC - tabl i graf</vt:lpstr>
      <vt:lpstr>Projekti</vt:lpstr>
      <vt:lpstr>Prioriteti_tabl i graf</vt:lpstr>
      <vt:lpstr>Posebni ciljevi_tabl i graf</vt:lpstr>
      <vt:lpstr>P1 - mjere</vt:lpstr>
      <vt:lpstr>P2 - mjere</vt:lpstr>
      <vt:lpstr>P3 - mjere</vt:lpstr>
      <vt:lpstr>P4 - mjere</vt:lpstr>
      <vt:lpstr>21 01 21</vt:lpstr>
      <vt:lpstr>Rekapitulacija</vt:lpstr>
      <vt:lpstr>Projekti!_FilterDatabase</vt:lpstr>
      <vt:lpstr>Projekti!Print_Area</vt:lpstr>
      <vt:lpstr>Projekti!Print_Titles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kstambuk-zajec</dc:creator>
  <cp:keywords/>
  <dc:description/>
  <cp:lastModifiedBy>Uprava za otoke</cp:lastModifiedBy>
  <cp:revision/>
  <cp:lastPrinted>2026-01-08T09:02:05Z</cp:lastPrinted>
  <dcterms:created xsi:type="dcterms:W3CDTF">2021-01-04T14:33:37Z</dcterms:created>
  <dcterms:modified xsi:type="dcterms:W3CDTF">2026-01-08T09:02:12Z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0x01010043B4C8D541A52A45B5E7D4C1D511188D</vt:lpwstr>
  </property>
  <property fmtid="{D5CDD505-2E9C-101B-9397-08002B2CF9AE}" pid="3" name="MediaServiceImageTags">
    <vt:lpwstr/>
  </property>
</Properties>
</file>